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24226"/>
  <xr:revisionPtr revIDLastSave="0" documentId="13_ncr:1_{8C4066B9-B2DE-4B61-8DFF-C5EDFAF412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Table1!$A$1:$I$33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9" i="1" l="1"/>
  <c r="A20" i="1"/>
  <c r="E24" i="1"/>
  <c r="E25" i="1"/>
  <c r="B23" i="1"/>
  <c r="C23" i="1"/>
  <c r="C24" i="1" s="1"/>
  <c r="C25" i="1" s="1"/>
  <c r="D23" i="1"/>
  <c r="D24" i="1" s="1"/>
  <c r="D25" i="1" s="1"/>
  <c r="B24" i="1"/>
  <c r="B25" i="1" s="1"/>
  <c r="A23" i="1"/>
  <c r="E30" i="1" l="1"/>
  <c r="E31" i="1"/>
  <c r="A21" i="1"/>
  <c r="A22" i="1"/>
  <c r="G27" i="1"/>
  <c r="G26" i="1" s="1"/>
  <c r="E27" i="1" l="1"/>
  <c r="E28" i="1"/>
  <c r="B26" i="1"/>
  <c r="F26" i="1"/>
  <c r="A27" i="1"/>
  <c r="A24" i="1" s="1"/>
  <c r="B27" i="1"/>
  <c r="F27" i="1"/>
  <c r="F24" i="1" s="1"/>
  <c r="A28" i="1"/>
  <c r="A25" i="1" s="1"/>
  <c r="B28" i="1"/>
  <c r="F28" i="1"/>
  <c r="F25" i="1" s="1"/>
  <c r="E19" i="1" l="1"/>
  <c r="E20" i="1"/>
  <c r="G29" i="1" l="1"/>
  <c r="G30" i="1"/>
  <c r="G17" i="1"/>
  <c r="G16" i="1" s="1"/>
  <c r="G18" i="1"/>
  <c r="G19" i="1"/>
  <c r="G22" i="1" l="1"/>
  <c r="G21" i="1" s="1"/>
  <c r="G15" i="1" s="1"/>
  <c r="G32" i="1" s="1"/>
  <c r="A18" i="1"/>
  <c r="A17" i="1"/>
  <c r="C7" i="1" l="1"/>
  <c r="D2" i="1"/>
</calcChain>
</file>

<file path=xl/sharedStrings.xml><?xml version="1.0" encoding="utf-8"?>
<sst xmlns="http://schemas.openxmlformats.org/spreadsheetml/2006/main" count="84" uniqueCount="43">
  <si>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</si>
  <si>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</si>
  <si>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</si>
  <si>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</si>
  <si>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</si>
  <si>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</si>
  <si>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</si>
  <si>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</si>
  <si>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</si>
  <si>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</si>
  <si>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</si>
  <si>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</si>
  <si>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</si>
  <si>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</si>
  <si>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</si>
  <si>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</si>
  <si>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</si>
  <si>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</si>
  <si>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</si>
  <si>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</si>
  <si>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</si>
  <si>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</si>
  <si>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04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</si>
  <si>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</si>
  <si>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</si>
  <si>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</si>
  <si>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</si>
  <si>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05</t>
  </si>
  <si>
    <t>03</t>
  </si>
  <si>
    <t>ИТОГО:</t>
  </si>
  <si>
    <t>2023 год</t>
  </si>
  <si>
    <t>Приложение 3</t>
  </si>
  <si>
    <t>от 15 декабря 2021 года  № 4-87</t>
  </si>
  <si>
    <t>Изменение ведомственной структуры расходов  бюджета Воробейнского сельского поселения Жирятинского муниципального района Брянской области на 2022 год и плановый период 2023 и 2024 годов</t>
  </si>
  <si>
    <t>"О внесении изменений  в решение Воробейнского сельского Совета народных депутатов от 15 декабря 2021 года № 4-87 "О бюджете  Воробейнского сельского поселения Жирятинского муниципального района Брянской области на 2022 год и плановый период 2023 и 2024 годов"</t>
  </si>
  <si>
    <t>2024 год</t>
  </si>
  <si>
    <t>"О бюджете  Воробейнского сельского поселения Жирятинского муниципального района Брянской области на 2022 год и плановый период 2023 и 2024 годов"</t>
  </si>
  <si>
    <t>от 22.07.2022 года  № 4-</t>
  </si>
  <si>
    <t>22427S5871</t>
  </si>
  <si>
    <t>22421L2990</t>
  </si>
  <si>
    <t xml:space="preserve"> Реализация федеральной целевой программы "Увековечение памяти погибших при защите Отечества на 2019-2024 годы" </t>
  </si>
  <si>
    <t>Приложение 4.1</t>
  </si>
  <si>
    <t>Реализация инициативных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</si>
</sst>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\ _₽_-;\-* #,##0\ _₽_-;_-* &quot;-&quot;\ _₽_-;_-@_-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.95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top" wrapText="1"/>
    </xf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1" fillId="0" borderId="2" xfId="3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%203%20(&#1074;&#1077;&#1076;&#1086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57;&#1087;&#1088;&#1072;&#1074;&#1082;&#1072;%20&#1086;&#1073;%20&#1080;&#1079;&#1084;&#1077;&#1085;&#1077;&#1085;&#1080;&#1080;%20&#1073;&#1102;&#1076;&#1078;&#1077;&#1090;&#1085;&#1086;&#1081;%20&#1088;&#1086;&#1089;&#1087;&#1080;&#1089;&#1080;%20(&#1092;&#1086;&#1088;&#1084;&#1072;%202)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57;&#1087;&#1088;&#1072;&#1074;&#1082;&#1072;%20&#1086;&#1073;%20&#1080;&#1079;&#1084;&#1077;&#1085;&#1077;&#1085;&#1080;&#1080;%20&#1073;&#1102;&#1076;&#1078;&#1077;&#1090;&#1085;&#1086;&#1081;%20&#1088;&#1086;&#1089;&#1087;&#1080;&#1089;&#1080;%20(&#1092;&#1086;&#1088;&#1084;&#1072;%202)(5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21%20&#1075;&#1086;&#1076;/&#1057;&#1077;&#1089;&#1089;&#1080;&#1103;%2026.02.2021/&#1057;&#1077;&#1089;&#1089;&#1080;&#1103;%2026.02.2021&#1075;/4.%20&#1055;&#1088;&#1080;&#1083;%203%20(&#1087;&#1088;&#1080;&#1083;%207.1)%20&#1042;&#1077;&#1076;%20&#1089;&#1090;&#1088;&#1091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2">
          <cell r="D2" t="str">
            <v xml:space="preserve">к решению Воробейнского сельского Совета народных депутатов </v>
          </cell>
        </row>
        <row r="7">
          <cell r="C7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9">
          <cell r="A19" t="str">
            <v xml:space="preserve">        Руководство и управление в сфере установленных функций органов местного самоуправления</v>
          </cell>
        </row>
        <row r="20">
          <cell r="A20" t="str">
    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9">
          <cell r="A29" t="str">
            <v xml:space="preserve">          Закупка товаров, работ и услуг для обеспечения государственных (муниципальных) нужд</v>
          </cell>
        </row>
        <row r="30">
          <cell r="A30" t="str">
            <v xml:space="preserve">            Иные закупки товаров, работ и услуг для обеспечения государственных (муниципальных) нужд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 refreshError="1">
        <row r="25">
          <cell r="A25" t="str">
            <v>ЖИЛИЩНО-КОММУНАЛЬНОЕ ХОЗЯЙСТВО</v>
          </cell>
        </row>
        <row r="26">
          <cell r="A26" t="str">
            <v>Благоустройство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27">
          <cell r="A27" t="str">
            <v>Организация и содержание местзахоронения (кладбищ)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0">
          <cell r="B20" t="str">
            <v>922</v>
          </cell>
          <cell r="F20" t="str">
            <v/>
          </cell>
        </row>
        <row r="21">
          <cell r="A21" t="str">
            <v>Закупка товаров, работ и услуг для обеспечения государственных (муниципальных) нужд</v>
          </cell>
          <cell r="B21" t="str">
            <v>922</v>
          </cell>
          <cell r="F21" t="str">
            <v>200</v>
          </cell>
        </row>
        <row r="22">
          <cell r="A22" t="str">
            <v>Иные закупки товаров, работ и услуг для обеспечения государственных (муниципальных) нужд</v>
          </cell>
          <cell r="B22" t="str">
            <v>922</v>
          </cell>
          <cell r="F22" t="str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view="pageBreakPreview" zoomScaleNormal="100" zoomScaleSheetLayoutView="100" workbookViewId="0">
      <selection activeCell="Q12" sqref="Q12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8.33203125" customWidth="1"/>
    <col min="8" max="8" width="13" customWidth="1"/>
    <col min="9" max="9" width="12.6640625" customWidth="1"/>
  </cols>
  <sheetData>
    <row r="1" spans="1:9" x14ac:dyDescent="0.2">
      <c r="E1" s="33" t="s">
        <v>31</v>
      </c>
      <c r="F1" s="33"/>
      <c r="G1" s="33"/>
      <c r="H1" s="33"/>
      <c r="I1" s="33"/>
    </row>
    <row r="2" spans="1:9" x14ac:dyDescent="0.2">
      <c r="D2" s="34" t="str">
        <f>[1]Воробейня!$D$2</f>
        <v xml:space="preserve">к решению Воробейнского сельского Совета народных депутатов </v>
      </c>
      <c r="E2" s="34"/>
      <c r="F2" s="34"/>
      <c r="G2" s="34"/>
      <c r="H2" s="34"/>
      <c r="I2" s="34"/>
    </row>
    <row r="3" spans="1:9" x14ac:dyDescent="0.2">
      <c r="E3" s="35" t="s">
        <v>37</v>
      </c>
      <c r="F3" s="36"/>
      <c r="G3" s="36"/>
      <c r="H3" s="36"/>
      <c r="I3" s="36"/>
    </row>
    <row r="4" spans="1:9" ht="60.75" customHeight="1" x14ac:dyDescent="0.2">
      <c r="D4" s="37" t="s">
        <v>34</v>
      </c>
      <c r="E4" s="37"/>
      <c r="F4" s="37"/>
      <c r="G4" s="37"/>
      <c r="H4" s="37"/>
      <c r="I4" s="37"/>
    </row>
    <row r="6" spans="1:9" x14ac:dyDescent="0.2">
      <c r="A6" t="s">
        <v>0</v>
      </c>
      <c r="H6" s="39" t="s">
        <v>41</v>
      </c>
      <c r="I6" s="39"/>
    </row>
    <row r="7" spans="1:9" x14ac:dyDescent="0.2">
      <c r="C7" s="36" t="str">
        <f>[1]Воробейня!$C$7</f>
        <v xml:space="preserve">к решению Воробейнского сельского Совета народных депутатов </v>
      </c>
      <c r="D7" s="36"/>
      <c r="E7" s="36"/>
      <c r="F7" s="36"/>
      <c r="G7" s="36"/>
      <c r="H7" s="36"/>
    </row>
    <row r="8" spans="1:9" x14ac:dyDescent="0.2">
      <c r="C8" s="35" t="s">
        <v>32</v>
      </c>
      <c r="D8" s="36"/>
      <c r="E8" s="36"/>
      <c r="F8" s="36"/>
      <c r="G8" s="36"/>
      <c r="H8" s="36"/>
      <c r="I8" s="36"/>
    </row>
    <row r="9" spans="1:9" ht="37.5" customHeight="1" x14ac:dyDescent="0.2">
      <c r="C9" s="38" t="s">
        <v>36</v>
      </c>
      <c r="D9" s="38"/>
      <c r="E9" s="38"/>
      <c r="F9" s="38"/>
      <c r="G9" s="38"/>
      <c r="H9" s="38"/>
      <c r="I9" s="38"/>
    </row>
    <row r="10" spans="1:9" ht="15.75" x14ac:dyDescent="0.2">
      <c r="A10" s="1" t="s">
        <v>0</v>
      </c>
      <c r="B10" s="1" t="s">
        <v>0</v>
      </c>
      <c r="C10" s="1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9" t="s">
        <v>0</v>
      </c>
      <c r="I10" s="29"/>
    </row>
    <row r="11" spans="1:9" ht="39.75" customHeight="1" x14ac:dyDescent="0.2">
      <c r="A11" s="30" t="s">
        <v>33</v>
      </c>
      <c r="B11" s="30"/>
      <c r="C11" s="30"/>
      <c r="D11" s="30"/>
      <c r="E11" s="30"/>
      <c r="F11" s="30"/>
      <c r="G11" s="30"/>
      <c r="H11" s="30"/>
      <c r="I11" s="30"/>
    </row>
    <row r="12" spans="1:9" ht="15.75" x14ac:dyDescent="0.2">
      <c r="A12" s="31" t="s">
        <v>1</v>
      </c>
      <c r="B12" s="31"/>
      <c r="C12" s="31"/>
      <c r="D12" s="31"/>
      <c r="E12" s="31"/>
      <c r="F12" s="31"/>
      <c r="G12" s="31"/>
      <c r="H12" s="31"/>
      <c r="I12" s="31"/>
    </row>
    <row r="13" spans="1:9" ht="15.75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30</v>
      </c>
      <c r="I13" s="3" t="s">
        <v>35</v>
      </c>
    </row>
    <row r="14" spans="1:9" ht="15.75" x14ac:dyDescent="0.2">
      <c r="A14" s="3" t="s">
        <v>9</v>
      </c>
      <c r="B14" s="3" t="s">
        <v>10</v>
      </c>
      <c r="C14" s="3" t="s">
        <v>11</v>
      </c>
      <c r="D14" s="3" t="s">
        <v>12</v>
      </c>
      <c r="E14" s="3" t="s">
        <v>13</v>
      </c>
      <c r="F14" s="3" t="s">
        <v>14</v>
      </c>
      <c r="G14" s="3" t="s">
        <v>15</v>
      </c>
      <c r="H14" s="3" t="s">
        <v>16</v>
      </c>
      <c r="I14" s="3" t="s">
        <v>17</v>
      </c>
    </row>
    <row r="15" spans="1:9" ht="57" x14ac:dyDescent="0.2">
      <c r="A15" s="10" t="s">
        <v>18</v>
      </c>
      <c r="B15" s="4" t="s">
        <v>19</v>
      </c>
      <c r="C15" s="4" t="s">
        <v>0</v>
      </c>
      <c r="D15" s="4" t="s">
        <v>0</v>
      </c>
      <c r="E15" s="5" t="s">
        <v>0</v>
      </c>
      <c r="F15" s="5" t="s">
        <v>0</v>
      </c>
      <c r="G15" s="6">
        <f>G16+G21</f>
        <v>991632</v>
      </c>
      <c r="H15" s="6"/>
      <c r="I15" s="6"/>
    </row>
    <row r="16" spans="1:9" ht="15.75" x14ac:dyDescent="0.2">
      <c r="A16" s="10" t="s">
        <v>20</v>
      </c>
      <c r="B16" s="4" t="s">
        <v>19</v>
      </c>
      <c r="C16" s="4" t="s">
        <v>21</v>
      </c>
      <c r="D16" s="4" t="s">
        <v>0</v>
      </c>
      <c r="E16" s="5" t="s">
        <v>0</v>
      </c>
      <c r="F16" s="5" t="s">
        <v>0</v>
      </c>
      <c r="G16" s="6">
        <f>G17</f>
        <v>9755.6299999999992</v>
      </c>
      <c r="H16" s="6"/>
      <c r="I16" s="6"/>
    </row>
    <row r="17" spans="1:9" ht="55.5" customHeight="1" x14ac:dyDescent="0.2">
      <c r="A17" s="20" t="str">
        <f>[2]Документ!$A$19</f>
        <v xml:space="preserve">        Руководство и управление в сфере установленных функций органов местного самоуправления</v>
      </c>
      <c r="B17" s="3">
        <v>922</v>
      </c>
      <c r="C17" s="11" t="s">
        <v>21</v>
      </c>
      <c r="D17" s="11" t="s">
        <v>22</v>
      </c>
      <c r="E17" s="5"/>
      <c r="F17" s="5"/>
      <c r="G17" s="7">
        <f>$G$20</f>
        <v>9755.6299999999992</v>
      </c>
      <c r="H17" s="6"/>
      <c r="I17" s="6"/>
    </row>
    <row r="18" spans="1:9" ht="90" customHeight="1" x14ac:dyDescent="0.2">
      <c r="A18" s="20" t="str">
        <f>[2]Документ!$A$20</f>
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" s="3">
        <v>922</v>
      </c>
      <c r="C18" s="11" t="s">
        <v>21</v>
      </c>
      <c r="D18" s="11" t="s">
        <v>22</v>
      </c>
      <c r="E18" s="21">
        <v>2241280040</v>
      </c>
      <c r="F18" s="5"/>
      <c r="G18" s="7">
        <f>$G$20</f>
        <v>9755.6299999999992</v>
      </c>
      <c r="H18" s="6"/>
      <c r="I18" s="6"/>
    </row>
    <row r="19" spans="1:9" ht="50.25" customHeight="1" x14ac:dyDescent="0.2">
      <c r="A19" s="20" t="str">
        <f>[3]Документ!A29</f>
        <v xml:space="preserve">          Закупка товаров, работ и услуг для обеспечения государственных (муниципальных) нужд</v>
      </c>
      <c r="B19" s="3">
        <v>922</v>
      </c>
      <c r="C19" s="11" t="s">
        <v>21</v>
      </c>
      <c r="D19" s="11" t="s">
        <v>22</v>
      </c>
      <c r="E19" s="21">
        <f t="shared" ref="E19:E20" si="0">$E$18</f>
        <v>2241280040</v>
      </c>
      <c r="F19" s="21">
        <v>200</v>
      </c>
      <c r="G19" s="7">
        <f>$G$20</f>
        <v>9755.6299999999992</v>
      </c>
      <c r="H19" s="6"/>
      <c r="I19" s="6"/>
    </row>
    <row r="20" spans="1:9" ht="41.25" customHeight="1" x14ac:dyDescent="0.2">
      <c r="A20" s="20" t="str">
        <f>[3]Документ!A30</f>
        <v xml:space="preserve">            Иные закупки товаров, работ и услуг для обеспечения государственных (муниципальных) нужд</v>
      </c>
      <c r="B20" s="3">
        <v>922</v>
      </c>
      <c r="C20" s="11" t="s">
        <v>21</v>
      </c>
      <c r="D20" s="11" t="s">
        <v>22</v>
      </c>
      <c r="E20" s="21">
        <f t="shared" si="0"/>
        <v>2241280040</v>
      </c>
      <c r="F20" s="21">
        <v>240</v>
      </c>
      <c r="G20" s="7">
        <v>9755.6299999999992</v>
      </c>
      <c r="H20" s="6"/>
      <c r="I20" s="6"/>
    </row>
    <row r="21" spans="1:9" ht="36.75" customHeight="1" x14ac:dyDescent="0.2">
      <c r="A21" s="27" t="str">
        <f>[4]Документ!A25</f>
        <v>ЖИЛИЩНО-КОММУНАЛЬНОЕ ХОЗЯЙСТВО</v>
      </c>
      <c r="B21" s="13" t="s">
        <v>19</v>
      </c>
      <c r="C21" s="14" t="s">
        <v>27</v>
      </c>
      <c r="D21" s="18"/>
      <c r="E21" s="15"/>
      <c r="F21" s="15"/>
      <c r="G21" s="16">
        <f>G22</f>
        <v>981876.37</v>
      </c>
      <c r="H21" s="17"/>
      <c r="I21" s="17"/>
    </row>
    <row r="22" spans="1:9" ht="39.75" customHeight="1" x14ac:dyDescent="0.2">
      <c r="A22" s="12" t="str">
        <f>[4]Документ!A26</f>
        <v>Благоустройство</v>
      </c>
      <c r="B22" s="13" t="s">
        <v>19</v>
      </c>
      <c r="C22" s="14" t="s">
        <v>27</v>
      </c>
      <c r="D22" s="18" t="s">
        <v>28</v>
      </c>
      <c r="E22" s="28"/>
      <c r="F22" s="15"/>
      <c r="G22" s="16">
        <f>G26+G29+G23</f>
        <v>981876.37</v>
      </c>
      <c r="H22" s="17"/>
      <c r="I22" s="17"/>
    </row>
    <row r="23" spans="1:9" ht="39.75" customHeight="1" x14ac:dyDescent="0.2">
      <c r="A23" s="12" t="str">
        <f>[5]Документ!$A$27</f>
        <v>Организация и содержание местзахоронения (кладбищ)</v>
      </c>
      <c r="B23" s="13" t="str">
        <f t="shared" ref="B23:D25" si="1">B22</f>
        <v>922</v>
      </c>
      <c r="C23" s="14" t="str">
        <f t="shared" si="1"/>
        <v>05</v>
      </c>
      <c r="D23" s="18" t="str">
        <f t="shared" si="1"/>
        <v>03</v>
      </c>
      <c r="E23" s="18">
        <v>2242181710</v>
      </c>
      <c r="F23" s="15"/>
      <c r="G23" s="16">
        <v>-5181</v>
      </c>
      <c r="H23" s="17"/>
      <c r="I23" s="17"/>
    </row>
    <row r="24" spans="1:9" ht="51" customHeight="1" x14ac:dyDescent="0.2">
      <c r="A24" s="12" t="str">
        <f t="shared" ref="A24:A25" si="2">A27</f>
        <v>Закупка товаров, работ и услуг для обеспечения государственных (муниципальных) нужд</v>
      </c>
      <c r="B24" s="13" t="str">
        <f t="shared" si="1"/>
        <v>922</v>
      </c>
      <c r="C24" s="14" t="str">
        <f t="shared" si="1"/>
        <v>05</v>
      </c>
      <c r="D24" s="18" t="str">
        <f t="shared" si="1"/>
        <v>03</v>
      </c>
      <c r="E24" s="18">
        <f t="shared" ref="E24:E25" si="3">$E$23</f>
        <v>2242181710</v>
      </c>
      <c r="F24" s="15" t="str">
        <f t="shared" ref="F24:F25" si="4">F27</f>
        <v>200</v>
      </c>
      <c r="G24" s="16">
        <v>-5181</v>
      </c>
      <c r="H24" s="17"/>
      <c r="I24" s="17"/>
    </row>
    <row r="25" spans="1:9" ht="48.75" customHeight="1" x14ac:dyDescent="0.2">
      <c r="A25" s="12" t="str">
        <f t="shared" si="2"/>
        <v>Иные закупки товаров, работ и услуг для обеспечения государственных (муниципальных) нужд</v>
      </c>
      <c r="B25" s="13" t="str">
        <f t="shared" si="1"/>
        <v>922</v>
      </c>
      <c r="C25" s="14" t="str">
        <f t="shared" si="1"/>
        <v>05</v>
      </c>
      <c r="D25" s="18" t="str">
        <f t="shared" si="1"/>
        <v>03</v>
      </c>
      <c r="E25" s="18">
        <f t="shared" si="3"/>
        <v>2242181710</v>
      </c>
      <c r="F25" s="15" t="str">
        <f t="shared" si="4"/>
        <v>240</v>
      </c>
      <c r="G25" s="16">
        <v>-5181</v>
      </c>
      <c r="H25" s="17"/>
      <c r="I25" s="17"/>
    </row>
    <row r="26" spans="1:9" ht="71.25" customHeight="1" x14ac:dyDescent="0.2">
      <c r="A26" s="27" t="s">
        <v>40</v>
      </c>
      <c r="B26" s="13" t="str">
        <f>[6]Table1!B20</f>
        <v>922</v>
      </c>
      <c r="C26" s="14" t="s">
        <v>27</v>
      </c>
      <c r="D26" s="18" t="s">
        <v>28</v>
      </c>
      <c r="E26" s="15" t="s">
        <v>39</v>
      </c>
      <c r="F26" s="15" t="str">
        <f>[6]Table1!F20</f>
        <v/>
      </c>
      <c r="G26" s="16">
        <f>G27</f>
        <v>47507.37</v>
      </c>
      <c r="H26" s="17"/>
      <c r="I26" s="17"/>
    </row>
    <row r="27" spans="1:9" ht="45" customHeight="1" x14ac:dyDescent="0.2">
      <c r="A27" s="12" t="str">
        <f>[6]Table1!A21</f>
        <v>Закупка товаров, работ и услуг для обеспечения государственных (муниципальных) нужд</v>
      </c>
      <c r="B27" s="13" t="str">
        <f>[6]Table1!B21</f>
        <v>922</v>
      </c>
      <c r="C27" s="14" t="s">
        <v>27</v>
      </c>
      <c r="D27" s="18" t="s">
        <v>28</v>
      </c>
      <c r="E27" s="15" t="str">
        <f t="shared" ref="E27:E28" si="5">$E$26</f>
        <v>22421L2990</v>
      </c>
      <c r="F27" s="15" t="str">
        <f>[6]Table1!F21</f>
        <v>200</v>
      </c>
      <c r="G27" s="16">
        <f>G28</f>
        <v>47507.37</v>
      </c>
      <c r="H27" s="17"/>
      <c r="I27" s="17"/>
    </row>
    <row r="28" spans="1:9" ht="57.75" customHeight="1" x14ac:dyDescent="0.2">
      <c r="A28" s="12" t="str">
        <f>[6]Table1!A22</f>
        <v>Иные закупки товаров, работ и услуг для обеспечения государственных (муниципальных) нужд</v>
      </c>
      <c r="B28" s="13" t="str">
        <f>[6]Table1!B22</f>
        <v>922</v>
      </c>
      <c r="C28" s="14" t="s">
        <v>27</v>
      </c>
      <c r="D28" s="18" t="s">
        <v>28</v>
      </c>
      <c r="E28" s="15" t="str">
        <f t="shared" si="5"/>
        <v>22421L2990</v>
      </c>
      <c r="F28" s="15" t="str">
        <f>[6]Table1!F22</f>
        <v>240</v>
      </c>
      <c r="G28" s="16">
        <v>47507.37</v>
      </c>
      <c r="H28" s="17"/>
      <c r="I28" s="17"/>
    </row>
    <row r="29" spans="1:9" ht="29.25" customHeight="1" x14ac:dyDescent="0.2">
      <c r="A29" s="8" t="s">
        <v>42</v>
      </c>
      <c r="B29" s="3" t="s">
        <v>19</v>
      </c>
      <c r="C29" s="9" t="s">
        <v>27</v>
      </c>
      <c r="D29" s="9" t="s">
        <v>28</v>
      </c>
      <c r="E29" s="11" t="s">
        <v>38</v>
      </c>
      <c r="F29" s="3"/>
      <c r="G29" s="7">
        <f>$G$31</f>
        <v>939550</v>
      </c>
      <c r="H29" s="7"/>
      <c r="I29" s="7"/>
    </row>
    <row r="30" spans="1:9" ht="47.25" x14ac:dyDescent="0.2">
      <c r="A30" s="8" t="s">
        <v>23</v>
      </c>
      <c r="B30" s="3" t="s">
        <v>19</v>
      </c>
      <c r="C30" s="9" t="s">
        <v>27</v>
      </c>
      <c r="D30" s="9" t="s">
        <v>28</v>
      </c>
      <c r="E30" s="9" t="str">
        <f t="shared" ref="E30:E31" si="6">$E$29</f>
        <v>22427S5871</v>
      </c>
      <c r="F30" s="3" t="s">
        <v>24</v>
      </c>
      <c r="G30" s="7">
        <f>$G$31</f>
        <v>939550</v>
      </c>
      <c r="H30" s="7"/>
      <c r="I30" s="7"/>
    </row>
    <row r="31" spans="1:9" ht="47.25" x14ac:dyDescent="0.2">
      <c r="A31" s="23" t="s">
        <v>25</v>
      </c>
      <c r="B31" s="24" t="s">
        <v>19</v>
      </c>
      <c r="C31" s="25" t="s">
        <v>27</v>
      </c>
      <c r="D31" s="25" t="s">
        <v>28</v>
      </c>
      <c r="E31" s="25" t="str">
        <f t="shared" si="6"/>
        <v>22427S5871</v>
      </c>
      <c r="F31" s="24" t="s">
        <v>26</v>
      </c>
      <c r="G31" s="26">
        <v>939550</v>
      </c>
      <c r="H31" s="26"/>
      <c r="I31" s="26"/>
    </row>
    <row r="32" spans="1:9" ht="15.75" x14ac:dyDescent="0.2">
      <c r="A32" s="32" t="s">
        <v>29</v>
      </c>
      <c r="B32" s="32"/>
      <c r="C32" s="32"/>
      <c r="D32" s="32"/>
      <c r="E32" s="32"/>
      <c r="F32" s="32"/>
      <c r="G32" s="22">
        <f>G15</f>
        <v>991632</v>
      </c>
      <c r="H32" s="22">
        <v>0</v>
      </c>
      <c r="I32" s="22">
        <v>0</v>
      </c>
    </row>
    <row r="34" spans="7:7" x14ac:dyDescent="0.2">
      <c r="G34" s="19"/>
    </row>
    <row r="36" spans="7:7" x14ac:dyDescent="0.2">
      <c r="G36" s="19"/>
    </row>
  </sheetData>
  <mergeCells count="12">
    <mergeCell ref="H10:I10"/>
    <mergeCell ref="A11:I11"/>
    <mergeCell ref="A12:I12"/>
    <mergeCell ref="A32:F32"/>
    <mergeCell ref="E1:I1"/>
    <mergeCell ref="D2:I2"/>
    <mergeCell ref="E3:I3"/>
    <mergeCell ref="D4:I4"/>
    <mergeCell ref="H6:I6"/>
    <mergeCell ref="C7:H7"/>
    <mergeCell ref="C8:I8"/>
    <mergeCell ref="C9:I9"/>
  </mergeCells>
  <pageMargins left="0.39370078740157483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2023-06-14T12:21:28Z</dcterms:modified>
</cp:coreProperties>
</file>