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22-24гг Вороб\"/>
    </mc:Choice>
  </mc:AlternateContent>
  <xr:revisionPtr revIDLastSave="0" documentId="13_ncr:40009_{1E076AE5-61A2-4F67-9782-83E96530A1F9}" xr6:coauthVersionLast="45" xr6:coauthVersionMax="45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'!$A$1:$V$42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9" i="3" l="1"/>
  <c r="U30" i="3"/>
  <c r="U29" i="3" s="1"/>
  <c r="V33" i="3"/>
  <c r="V30" i="3" s="1"/>
  <c r="V29" i="3" s="1"/>
  <c r="A33" i="3"/>
  <c r="K19" i="3"/>
  <c r="S35" i="3"/>
  <c r="S30" i="3" s="1"/>
  <c r="S29" i="3" s="1"/>
  <c r="S38" i="3"/>
  <c r="R35" i="3"/>
  <c r="Q35" i="3"/>
  <c r="R38" i="3"/>
  <c r="R30" i="3" s="1"/>
  <c r="R29" i="3" s="1"/>
  <c r="Q38" i="3"/>
  <c r="R40" i="3"/>
  <c r="S40" i="3"/>
  <c r="Q40" i="3"/>
  <c r="Q30" i="3" s="1"/>
  <c r="Q29" i="3" s="1"/>
  <c r="S13" i="3"/>
  <c r="Q15" i="3"/>
  <c r="Q13" i="3"/>
  <c r="Q9" i="3"/>
  <c r="R13" i="3"/>
  <c r="T21" i="3"/>
  <c r="U23" i="3"/>
  <c r="T23" i="3"/>
  <c r="S23" i="3"/>
  <c r="R23" i="3"/>
  <c r="Q23" i="3"/>
  <c r="R21" i="3"/>
  <c r="S21" i="3"/>
  <c r="V38" i="3"/>
  <c r="U38" i="3"/>
  <c r="T38" i="3"/>
  <c r="T30" i="3" s="1"/>
  <c r="T29" i="3" s="1"/>
  <c r="T25" i="3"/>
  <c r="S9" i="3"/>
  <c r="S25" i="3"/>
  <c r="S19" i="3"/>
  <c r="S15" i="3"/>
  <c r="S27" i="3"/>
  <c r="R15" i="3"/>
  <c r="T15" i="3"/>
  <c r="U15" i="3"/>
  <c r="V15" i="3"/>
  <c r="V9" i="3"/>
  <c r="V8" i="3" s="1"/>
  <c r="V42" i="3" s="1"/>
  <c r="V21" i="3"/>
  <c r="V13" i="3"/>
  <c r="V35" i="3"/>
  <c r="U35" i="3"/>
  <c r="U9" i="3"/>
  <c r="U21" i="3"/>
  <c r="U13" i="3"/>
  <c r="U8" i="3" s="1"/>
  <c r="U42" i="3" s="1"/>
  <c r="U27" i="3"/>
  <c r="T27" i="3"/>
  <c r="T9" i="3"/>
  <c r="T8" i="3" s="1"/>
  <c r="T13" i="3"/>
  <c r="Q19" i="3"/>
  <c r="Q25" i="3"/>
  <c r="Q27" i="3"/>
  <c r="R25" i="3"/>
  <c r="R27" i="3"/>
  <c r="Q8" i="3" l="1"/>
  <c r="Q42" i="3" s="1"/>
  <c r="T42" i="3"/>
  <c r="S8" i="3"/>
  <c r="S42" i="3" s="1"/>
  <c r="R8" i="3"/>
  <c r="R42" i="3" s="1"/>
</calcChain>
</file>

<file path=xl/sharedStrings.xml><?xml version="1.0" encoding="utf-8"?>
<sst xmlns="http://schemas.openxmlformats.org/spreadsheetml/2006/main" count="291" uniqueCount="127">
  <si>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</si>
  <si>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</si>
  <si>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</si>
  <si>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</si>
  <si>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</si>
  <si>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</si>
  <si>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</si>
  <si>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</si>
  <si>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</si>
  <si>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</si>
  <si>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</si>
  <si>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</si>
  <si>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</si>
  <si>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</si>
  <si>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</si>
  <si>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</si>
  <si>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</si>
  <si>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</si>
  <si>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</si>
  <si>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</si>
  <si>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</si>
  <si>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</si>
  <si>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</si>
  <si>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</si>
  <si>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</si>
  <si>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</si>
  <si>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</si>
  <si>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</si>
  <si>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</si>
  <si>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</si>
  <si>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</si>
  <si>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</si>
  <si>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</si>
  <si>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</si>
  <si>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</si>
  <si>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</si>
  <si>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</si>
  <si>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</si>
  <si>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</si>
  <si>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</si>
  <si>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</si>
  <si>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</si>
  <si>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</si>
  <si>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</si>
  <si>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</si>
  <si>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</si>
  <si>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</si>
  <si>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</si>
  <si>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</si>
  <si>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</si>
  <si>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</si>
  <si>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</si>
  <si>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</si>
  <si>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</si>
  <si>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</si>
  <si>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</si>
  <si>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</si>
  <si>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</si>
  <si>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</si>
  <si>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</si>
  <si>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</si>
  <si>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</si>
  <si>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</si>
  <si>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</si>
  <si>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035</t>
  </si>
  <si>
    <t>024</t>
  </si>
  <si>
    <t>033</t>
  </si>
  <si>
    <t>043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</si>
  <si>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</si>
  <si>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</si>
  <si>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</si>
  <si>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 и созданных ими учреждений (за исключением имущества муниципальных бюджетных и автономных учреждений)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</si>
  <si>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</si>
  <si>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</si>
  <si>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</si>
  <si>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</si>
  <si>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025</t>
  </si>
  <si>
    <t>430</t>
  </si>
  <si>
    <t>Доходы от продажи земельных участков, находящегося в собственности сельских поселений   (за исключением земельных участков муниципальных бюджетных и автономных учреждений)</t>
  </si>
  <si>
    <t>Дотации бюджетам 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</si>
  <si>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</si>
  <si>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</si>
  <si>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области)</t>
  </si>
  <si>
    <t>922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</si>
  <si>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</si>
  <si>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</si>
  <si>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Воробейнская сельская администрация</t>
  </si>
  <si>
    <t>Код главного администратора доходов  бюджета сельского поселения</t>
  </si>
  <si>
    <t>Наименование главного администратора доходов  бюджета сельского поселения</t>
  </si>
  <si>
    <t>Показатели прогноза доходов в текущем финансовом году в соответствии с решением Воробейнского сельского Совета народных депутатов  о бюджете</t>
  </si>
  <si>
    <t xml:space="preserve">НАЛОГИ НА ИМУЩЕСТВО </t>
  </si>
  <si>
    <t>ЗАДОЛЖЕННОСТЬ И ПЕРЕРАСЧЕТЫ ПО ОТМЕНЕННЫМ НАЛОГАМ, СБОРОАМ И ИНЫМ ОБЯЗАТЕЛЬНЫМ ПЛАТЕЖАМ</t>
  </si>
  <si>
    <t xml:space="preserve">ДОХОДЫ ОТ ПРОДАЖИ МАТЕРИАЛЬНЫХ И НЕМАТЕРИАЛЬНЫХ АКТИВОВ </t>
  </si>
  <si>
    <t>БЕЗВОЗМЕЗДНЫЕ ПОСТУПЛЕНИЯ</t>
  </si>
  <si>
    <t>Иные межбюджетные трансферты</t>
  </si>
  <si>
    <t>002</t>
  </si>
  <si>
    <t>30</t>
  </si>
  <si>
    <t>118</t>
  </si>
  <si>
    <t>35</t>
  </si>
  <si>
    <t>40</t>
  </si>
  <si>
    <t>00</t>
  </si>
  <si>
    <t>000</t>
  </si>
  <si>
    <t>202</t>
  </si>
  <si>
    <t>49</t>
  </si>
  <si>
    <t>999</t>
  </si>
  <si>
    <t>Прочие доходы от компенсации затрат бюджетов сельских поселений</t>
  </si>
  <si>
    <t>150</t>
  </si>
  <si>
    <t>Прочие субсидии бюджетам сельских поселений</t>
  </si>
  <si>
    <t>Показатели прогноза доходов бюджета на очередной финансовый год 2022 год</t>
  </si>
  <si>
    <t>Показатели прогноза доходов бюджета на первый год планового период 2023 год</t>
  </si>
  <si>
    <t>Показатели прогноза доходов бюджета на второй год планового периода 2024 год</t>
  </si>
  <si>
    <t xml:space="preserve">Прочие межбюджетные трансферты, передаваемые бюджетам сельских поселений </t>
  </si>
  <si>
    <t xml:space="preserve">                              ,</t>
  </si>
  <si>
    <t>Нормативы распределения доходов в  бюджет сельского поселения на текущий финансовый год 2017 год</t>
  </si>
  <si>
    <t>Нормативы распределения доходов в  бюджет сельского поселения на очередной финансовый год 2018 год</t>
  </si>
  <si>
    <t>Нормативы распределения доходов в  бюджет сельского поселения на первый год планового периода 2019 год</t>
  </si>
  <si>
    <t>Нормативы распределения доходов в  бюджет сельского поселения на второй год планового периода 2020 год</t>
  </si>
  <si>
    <t>Нормативы распределения доходов в бюджет  Воробейнского сельского поселения Жирятинского муниципального района Брянской области</t>
  </si>
  <si>
    <t xml:space="preserve">Показатели кассовых поступлений в текущем финансовом году (по состоянию на 01.11.2021г   </t>
  </si>
  <si>
    <t>Инициативные платежи зачисляемых в бюджеты сельских поселений</t>
  </si>
  <si>
    <t xml:space="preserve">Инициативные платежи </t>
  </si>
  <si>
    <t>25</t>
  </si>
  <si>
    <t>0</t>
  </si>
  <si>
    <t>299</t>
  </si>
  <si>
    <t>Субсидии бюджетам сельских поселений на софинансирование расходных обязательств субъектов  Российской Федерации связанных с реализацией федеральной целевой программы  "Увековечение памяти погипшим при защиты отечества на 2019-2024 года"</t>
  </si>
  <si>
    <t>Субсидии бюджетам бюджетной системы Российской Федерации</t>
  </si>
  <si>
    <t>Реестр источников доходов  бюджета  Воробейнского сельского поселения Жирятинского муниципального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</si>
</sst>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name val="Calibri"/>
      <family val="2"/>
    </font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6"/>
      <color indexed="8"/>
      <name val="Cambria"/>
      <family val="1"/>
      <charset val="204"/>
    </font>
    <font>
      <sz val="8"/>
      <name val="Calibri"/>
      <family val="2"/>
    </font>
    <font>
      <b/>
      <sz val="10"/>
      <name val="Tms Rmn"/>
    </font>
    <font>
      <sz val="16"/>
      <name val="Cambria"/>
      <family val="1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1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1" fillId="5" borderId="0" applyNumberFormat="0" applyBorder="0" applyAlignment="0" applyProtection="0"/>
    <xf numFmtId="0" fontId="6" fillId="0" borderId="0"/>
    <xf numFmtId="0" fontId="22" fillId="15" borderId="1" applyNumberFormat="0" applyAlignment="0" applyProtection="0"/>
    <xf numFmtId="0" fontId="23" fillId="16" borderId="2" applyNumberFormat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" fillId="9" borderId="1" applyNumberFormat="0" applyAlignment="0" applyProtection="0"/>
    <xf numFmtId="0" fontId="27" fillId="0" borderId="5" applyNumberFormat="0" applyFill="0" applyAlignment="0" applyProtection="0"/>
    <xf numFmtId="0" fontId="10" fillId="12" borderId="0" applyNumberFormat="0" applyBorder="0" applyAlignment="0" applyProtection="0"/>
    <xf numFmtId="0" fontId="1" fillId="3" borderId="6" applyNumberFormat="0" applyFont="0" applyAlignment="0" applyProtection="0"/>
    <xf numFmtId="0" fontId="8" fillId="15" borderId="7" applyNumberFormat="0" applyAlignment="0" applyProtection="0"/>
    <xf numFmtId="0" fontId="41" fillId="0" borderId="30">
      <alignment horizontal="right" vertical="top" wrapText="1"/>
    </xf>
    <xf numFmtId="0" fontId="41" fillId="0" borderId="0"/>
    <xf numFmtId="0" fontId="41" fillId="0" borderId="0"/>
    <xf numFmtId="0" fontId="2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41" fillId="19" borderId="0">
      <alignment horizontal="left"/>
    </xf>
    <xf numFmtId="0" fontId="42" fillId="0" borderId="0">
      <alignment horizontal="center" vertical="top"/>
    </xf>
    <xf numFmtId="0" fontId="41" fillId="0" borderId="30">
      <alignment horizontal="right" vertical="top"/>
    </xf>
    <xf numFmtId="49" fontId="43" fillId="20" borderId="31">
      <alignment horizontal="center" vertical="center" wrapText="1"/>
    </xf>
    <xf numFmtId="0" fontId="41" fillId="19" borderId="32">
      <alignment horizontal="left"/>
    </xf>
    <xf numFmtId="49" fontId="44" fillId="0" borderId="33">
      <alignment horizontal="center" vertical="center" wrapText="1"/>
    </xf>
    <xf numFmtId="0" fontId="41" fillId="19" borderId="34">
      <alignment horizontal="left"/>
    </xf>
    <xf numFmtId="0" fontId="44" fillId="21" borderId="35">
      <alignment horizontal="left" vertical="top" wrapText="1"/>
    </xf>
    <xf numFmtId="0" fontId="41" fillId="19" borderId="36">
      <alignment horizontal="left"/>
    </xf>
    <xf numFmtId="0" fontId="44" fillId="22" borderId="37">
      <alignment horizontal="left" vertical="top" wrapText="1"/>
    </xf>
    <xf numFmtId="0" fontId="41" fillId="19" borderId="38">
      <alignment horizontal="left"/>
    </xf>
    <xf numFmtId="0" fontId="45" fillId="0" borderId="37">
      <alignment horizontal="left" vertical="top" wrapText="1"/>
    </xf>
    <xf numFmtId="0" fontId="41" fillId="19" borderId="39">
      <alignment horizontal="left"/>
    </xf>
    <xf numFmtId="0" fontId="41" fillId="0" borderId="40"/>
    <xf numFmtId="0" fontId="41" fillId="0" borderId="0">
      <alignment horizontal="left" vertical="top" wrapText="1"/>
    </xf>
    <xf numFmtId="49" fontId="44" fillId="0" borderId="41">
      <alignment horizontal="center" vertical="center" wrapText="1"/>
    </xf>
    <xf numFmtId="49" fontId="34" fillId="0" borderId="11">
      <alignment horizontal="left" vertical="center" wrapText="1" indent="1"/>
    </xf>
    <xf numFmtId="0" fontId="44" fillId="21" borderId="42">
      <alignment horizontal="left" vertical="top" wrapText="1"/>
    </xf>
    <xf numFmtId="0" fontId="44" fillId="22" borderId="43">
      <alignment horizontal="left" vertical="top" wrapText="1"/>
    </xf>
    <xf numFmtId="0" fontId="41" fillId="0" borderId="43">
      <alignment horizontal="left" vertical="top" wrapText="1"/>
    </xf>
    <xf numFmtId="49" fontId="43" fillId="0" borderId="31">
      <alignment horizontal="center" vertical="center" wrapText="1"/>
    </xf>
    <xf numFmtId="0" fontId="43" fillId="0" borderId="31">
      <alignment horizontal="center" vertical="center" wrapText="1"/>
    </xf>
    <xf numFmtId="49" fontId="44" fillId="21" borderId="42">
      <alignment horizontal="center" vertical="top" shrinkToFit="1"/>
    </xf>
    <xf numFmtId="49" fontId="44" fillId="22" borderId="43">
      <alignment horizontal="center" vertical="top" shrinkToFit="1"/>
    </xf>
    <xf numFmtId="49" fontId="41" fillId="0" borderId="43">
      <alignment horizontal="center" vertical="top" shrinkToFit="1"/>
    </xf>
    <xf numFmtId="49" fontId="43" fillId="0" borderId="31">
      <alignment horizontal="center" vertical="center" wrapText="1"/>
    </xf>
    <xf numFmtId="0" fontId="43" fillId="0" borderId="31">
      <alignment horizontal="center" vertical="center"/>
    </xf>
    <xf numFmtId="4" fontId="44" fillId="21" borderId="42">
      <alignment horizontal="right" vertical="top" shrinkToFit="1"/>
    </xf>
    <xf numFmtId="4" fontId="44" fillId="22" borderId="43">
      <alignment horizontal="right" vertical="top" shrinkToFit="1"/>
    </xf>
    <xf numFmtId="4" fontId="41" fillId="0" borderId="43">
      <alignment horizontal="right" vertical="top" shrinkToFit="1"/>
    </xf>
    <xf numFmtId="0" fontId="43" fillId="0" borderId="31">
      <alignment horizontal="center" vertical="center" wrapText="1"/>
    </xf>
    <xf numFmtId="49" fontId="44" fillId="0" borderId="44">
      <alignment horizontal="center" vertical="center" wrapText="1"/>
    </xf>
    <xf numFmtId="0" fontId="44" fillId="21" borderId="45">
      <alignment horizontal="left" vertical="top" wrapText="1"/>
    </xf>
    <xf numFmtId="0" fontId="44" fillId="22" borderId="46">
      <alignment horizontal="left" vertical="top" wrapText="1"/>
    </xf>
    <xf numFmtId="0" fontId="41" fillId="0" borderId="46">
      <alignment horizontal="left" vertical="top" wrapText="1"/>
    </xf>
    <xf numFmtId="49" fontId="29" fillId="0" borderId="0">
      <alignment vertical="center" wrapText="1"/>
    </xf>
    <xf numFmtId="49" fontId="31" fillId="0" borderId="10">
      <alignment horizontal="center" vertical="center" wrapText="1"/>
    </xf>
    <xf numFmtId="49" fontId="31" fillId="0" borderId="10">
      <alignment horizontal="center" vertical="center" wrapText="1"/>
    </xf>
    <xf numFmtId="4" fontId="33" fillId="0" borderId="10">
      <alignment horizontal="right" vertical="center" shrinkToFit="1"/>
    </xf>
    <xf numFmtId="4" fontId="34" fillId="0" borderId="10">
      <alignment horizontal="right" vertical="center" shrinkToFit="1"/>
    </xf>
    <xf numFmtId="0" fontId="29" fillId="0" borderId="12">
      <alignment vertical="center"/>
    </xf>
    <xf numFmtId="0" fontId="31" fillId="0" borderId="0">
      <alignment horizontal="right" vertical="center"/>
    </xf>
    <xf numFmtId="0" fontId="33" fillId="0" borderId="0">
      <alignment horizontal="left" vertical="center" wrapText="1"/>
    </xf>
    <xf numFmtId="0" fontId="35" fillId="0" borderId="0">
      <alignment vertical="center"/>
    </xf>
    <xf numFmtId="0" fontId="35" fillId="0" borderId="8">
      <alignment vertical="center"/>
    </xf>
    <xf numFmtId="0" fontId="35" fillId="0" borderId="12">
      <alignment vertical="center"/>
    </xf>
    <xf numFmtId="0" fontId="31" fillId="0" borderId="10">
      <alignment horizontal="center" vertical="center" wrapText="1"/>
    </xf>
    <xf numFmtId="0" fontId="36" fillId="0" borderId="0">
      <alignment horizontal="center" vertical="center" wrapText="1"/>
    </xf>
    <xf numFmtId="0" fontId="31" fillId="0" borderId="13">
      <alignment vertical="center"/>
    </xf>
    <xf numFmtId="0" fontId="31" fillId="0" borderId="14">
      <alignment horizontal="right" vertical="center"/>
    </xf>
    <xf numFmtId="0" fontId="33" fillId="0" borderId="14">
      <alignment horizontal="right" vertical="center"/>
    </xf>
    <xf numFmtId="0" fontId="33" fillId="0" borderId="15">
      <alignment horizontal="center" vertical="center"/>
    </xf>
    <xf numFmtId="49" fontId="31" fillId="0" borderId="16">
      <alignment horizontal="center" vertical="center"/>
    </xf>
    <xf numFmtId="0" fontId="31" fillId="0" borderId="17">
      <alignment horizontal="center" vertical="center" shrinkToFit="1"/>
    </xf>
    <xf numFmtId="1" fontId="33" fillId="0" borderId="17">
      <alignment horizontal="center" vertical="center" shrinkToFit="1"/>
    </xf>
    <xf numFmtId="0" fontId="33" fillId="0" borderId="17">
      <alignment vertical="center"/>
    </xf>
    <xf numFmtId="49" fontId="33" fillId="0" borderId="17">
      <alignment horizontal="center" vertical="center"/>
    </xf>
    <xf numFmtId="49" fontId="33" fillId="0" borderId="18">
      <alignment horizontal="center" vertical="center"/>
    </xf>
    <xf numFmtId="0" fontId="35" fillId="0" borderId="19">
      <alignment vertical="center"/>
    </xf>
    <xf numFmtId="4" fontId="33" fillId="0" borderId="20">
      <alignment horizontal="right" vertical="center" shrinkToFit="1"/>
    </xf>
    <xf numFmtId="4" fontId="34" fillId="0" borderId="20">
      <alignment horizontal="right" vertical="center" shrinkToFit="1"/>
    </xf>
    <xf numFmtId="0" fontId="31" fillId="0" borderId="21">
      <alignment horizontal="center" vertical="center" wrapText="1"/>
    </xf>
    <xf numFmtId="0" fontId="46" fillId="0" borderId="47">
      <alignment horizontal="left" wrapText="1" indent="2"/>
    </xf>
    <xf numFmtId="0" fontId="32" fillId="0" borderId="0">
      <alignment horizontal="left" vertical="center" wrapText="1"/>
    </xf>
    <xf numFmtId="0" fontId="31" fillId="0" borderId="21">
      <alignment horizontal="center" vertical="center" wrapText="1"/>
    </xf>
    <xf numFmtId="49" fontId="29" fillId="17" borderId="12">
      <alignment vertical="center"/>
    </xf>
    <xf numFmtId="1" fontId="33" fillId="0" borderId="21">
      <alignment horizontal="center" vertical="center" shrinkToFit="1"/>
    </xf>
    <xf numFmtId="0" fontId="34" fillId="0" borderId="21">
      <alignment horizontal="center" vertical="center" shrinkToFit="1"/>
    </xf>
    <xf numFmtId="0" fontId="31" fillId="0" borderId="10">
      <alignment horizontal="center" vertical="center" wrapText="1"/>
    </xf>
    <xf numFmtId="0" fontId="30" fillId="0" borderId="0">
      <alignment vertical="center" wrapText="1"/>
    </xf>
    <xf numFmtId="49" fontId="31" fillId="0" borderId="10">
      <alignment horizontal="center" vertical="center" wrapText="1"/>
    </xf>
  </cellStyleXfs>
  <cellXfs count="55">
    <xf numFmtId="0" fontId="0" fillId="0" borderId="0" xfId="0"/>
    <xf numFmtId="0" fontId="2" fillId="0" borderId="0" xfId="0" applyFont="1" applyProtection="1">
      <protection locked="0"/>
    </xf>
    <xf numFmtId="49" fontId="17" fillId="0" borderId="22" xfId="73" applyNumberFormat="1" applyFont="1" applyBorder="1" applyAlignment="1" applyProtection="1">
      <alignment horizontal="center" vertical="center" wrapText="1"/>
      <protection locked="0"/>
    </xf>
    <xf numFmtId="49" fontId="17" fillId="0" borderId="22" xfId="63" applyNumberFormat="1" applyFont="1" applyBorder="1" applyAlignment="1" applyProtection="1">
      <alignment horizontal="center" vertical="center" wrapText="1"/>
      <protection locked="0"/>
    </xf>
    <xf numFmtId="49" fontId="17" fillId="0" borderId="22" xfId="79" applyNumberFormat="1" applyFont="1" applyBorder="1" applyAlignment="1" applyProtection="1">
      <alignment horizontal="center" vertical="center" wrapText="1"/>
      <protection locked="0"/>
    </xf>
    <xf numFmtId="0" fontId="17" fillId="21" borderId="22" xfId="65" applyNumberFormat="1" applyFont="1" applyBorder="1" applyAlignment="1" applyProtection="1">
      <alignment horizontal="left" vertical="top" wrapText="1"/>
      <protection locked="0"/>
    </xf>
    <xf numFmtId="49" fontId="17" fillId="21" borderId="22" xfId="70" applyNumberFormat="1" applyFont="1" applyBorder="1" applyAlignment="1" applyProtection="1">
      <alignment horizontal="center" vertical="top" wrapText="1" shrinkToFit="1"/>
      <protection locked="0"/>
    </xf>
    <xf numFmtId="4" fontId="17" fillId="21" borderId="22" xfId="75" applyNumberFormat="1" applyFont="1" applyBorder="1" applyAlignment="1" applyProtection="1">
      <alignment horizontal="right" vertical="top" wrapText="1" shrinkToFit="1"/>
      <protection locked="0"/>
    </xf>
    <xf numFmtId="0" fontId="17" fillId="22" borderId="22" xfId="66" applyNumberFormat="1" applyFont="1" applyBorder="1" applyAlignment="1" applyProtection="1">
      <alignment horizontal="left" vertical="top" wrapText="1"/>
      <protection locked="0"/>
    </xf>
    <xf numFmtId="49" fontId="17" fillId="22" borderId="22" xfId="71" applyNumberFormat="1" applyFont="1" applyBorder="1" applyAlignment="1" applyProtection="1">
      <alignment horizontal="center" vertical="top" wrapText="1" shrinkToFit="1"/>
      <protection locked="0"/>
    </xf>
    <xf numFmtId="4" fontId="17" fillId="22" borderId="22" xfId="76" applyNumberFormat="1" applyFont="1" applyBorder="1" applyAlignment="1" applyProtection="1">
      <alignment horizontal="right" vertical="top" wrapText="1" shrinkToFit="1"/>
      <protection locked="0"/>
    </xf>
    <xf numFmtId="0" fontId="18" fillId="0" borderId="22" xfId="67" applyNumberFormat="1" applyFont="1" applyBorder="1" applyAlignment="1" applyProtection="1">
      <alignment horizontal="left" vertical="top" wrapText="1"/>
      <protection locked="0"/>
    </xf>
    <xf numFmtId="49" fontId="18" fillId="0" borderId="22" xfId="72" applyNumberFormat="1" applyFont="1" applyBorder="1" applyAlignment="1" applyProtection="1">
      <alignment horizontal="center" vertical="top" wrapText="1" shrinkToFit="1"/>
      <protection locked="0"/>
    </xf>
    <xf numFmtId="0" fontId="18" fillId="0" borderId="22" xfId="67" quotePrefix="1" applyNumberFormat="1" applyFont="1" applyBorder="1" applyAlignment="1" applyProtection="1">
      <alignment horizontal="left" vertical="top" wrapText="1"/>
      <protection locked="0"/>
    </xf>
    <xf numFmtId="9" fontId="18" fillId="0" borderId="22" xfId="67" applyNumberFormat="1" applyFont="1" applyBorder="1" applyAlignment="1" applyProtection="1">
      <alignment horizontal="left" vertical="top" wrapText="1"/>
      <protection locked="0"/>
    </xf>
    <xf numFmtId="0" fontId="17" fillId="0" borderId="22" xfId="67" applyNumberFormat="1" applyFont="1" applyBorder="1" applyAlignment="1" applyProtection="1">
      <alignment horizontal="left" vertical="top" wrapText="1"/>
      <protection locked="0"/>
    </xf>
    <xf numFmtId="4" fontId="3" fillId="18" borderId="22" xfId="77" applyNumberFormat="1" applyFont="1" applyFill="1" applyBorder="1" applyAlignment="1" applyProtection="1">
      <alignment horizontal="right" vertical="top" wrapText="1" shrinkToFit="1"/>
      <protection locked="0"/>
    </xf>
    <xf numFmtId="0" fontId="3" fillId="0" borderId="22" xfId="67" applyNumberFormat="1" applyFont="1" applyBorder="1" applyAlignment="1" applyProtection="1">
      <alignment horizontal="left" vertical="top" wrapText="1"/>
      <protection locked="0"/>
    </xf>
    <xf numFmtId="49" fontId="3" fillId="0" borderId="22" xfId="72" applyNumberFormat="1" applyFont="1" applyBorder="1" applyAlignment="1" applyProtection="1">
      <alignment horizontal="center" vertical="top" wrapText="1" shrinkToFit="1"/>
      <protection locked="0"/>
    </xf>
    <xf numFmtId="9" fontId="3" fillId="0" borderId="22" xfId="67" applyNumberFormat="1" applyFont="1" applyBorder="1" applyAlignment="1" applyProtection="1">
      <alignment horizontal="left" vertical="top" wrapText="1"/>
      <protection locked="0"/>
    </xf>
    <xf numFmtId="4" fontId="3" fillId="0" borderId="22" xfId="77" applyNumberFormat="1" applyFont="1" applyBorder="1" applyAlignment="1" applyProtection="1">
      <alignment horizontal="right" vertical="top" wrapText="1" shrinkToFit="1"/>
      <protection locked="0"/>
    </xf>
    <xf numFmtId="0" fontId="19" fillId="0" borderId="22" xfId="67" quotePrefix="1" applyNumberFormat="1" applyFont="1" applyBorder="1" applyAlignment="1" applyProtection="1">
      <alignment horizontal="left" vertical="top" wrapText="1"/>
      <protection locked="0"/>
    </xf>
    <xf numFmtId="4" fontId="4" fillId="0" borderId="22" xfId="77" applyNumberFormat="1" applyFont="1" applyBorder="1" applyAlignment="1" applyProtection="1">
      <alignment horizontal="right" vertical="top" wrapText="1" shrinkToFit="1"/>
      <protection locked="0"/>
    </xf>
    <xf numFmtId="0" fontId="17" fillId="18" borderId="22" xfId="66" applyNumberFormat="1" applyFont="1" applyFill="1" applyBorder="1" applyAlignment="1" applyProtection="1">
      <alignment horizontal="left" vertical="top" wrapText="1"/>
      <protection locked="0"/>
    </xf>
    <xf numFmtId="0" fontId="3" fillId="0" borderId="22" xfId="0" applyFont="1" applyBorder="1" applyProtection="1">
      <protection locked="0"/>
    </xf>
    <xf numFmtId="0" fontId="3" fillId="0" borderId="0" xfId="0" applyFont="1" applyProtection="1">
      <protection locked="0"/>
    </xf>
    <xf numFmtId="49" fontId="37" fillId="0" borderId="11" xfId="64" applyNumberFormat="1" applyFont="1" applyProtection="1">
      <alignment horizontal="left" vertical="center" wrapText="1" indent="1"/>
    </xf>
    <xf numFmtId="4" fontId="4" fillId="21" borderId="22" xfId="75" applyNumberFormat="1" applyFont="1" applyBorder="1" applyAlignment="1" applyProtection="1">
      <alignment horizontal="right" vertical="top" wrapText="1" shrinkToFit="1"/>
      <protection locked="0"/>
    </xf>
    <xf numFmtId="4" fontId="4" fillId="22" borderId="22" xfId="76" applyNumberFormat="1" applyFont="1" applyBorder="1" applyAlignment="1" applyProtection="1">
      <alignment horizontal="right" vertical="top" wrapText="1" shrinkToFit="1"/>
      <protection locked="0"/>
    </xf>
    <xf numFmtId="49" fontId="4" fillId="22" borderId="22" xfId="71" applyNumberFormat="1" applyFont="1" applyBorder="1" applyAlignment="1" applyProtection="1">
      <alignment horizontal="center" vertical="top" wrapText="1" shrinkToFit="1"/>
      <protection locked="0"/>
    </xf>
    <xf numFmtId="4" fontId="3" fillId="0" borderId="22" xfId="82" applyNumberFormat="1" applyFont="1" applyBorder="1" applyAlignment="1" applyProtection="1">
      <alignment horizontal="right" vertical="top" wrapText="1"/>
      <protection locked="0"/>
    </xf>
    <xf numFmtId="49" fontId="17" fillId="0" borderId="23" xfId="73" applyNumberFormat="1" applyFont="1" applyBorder="1" applyAlignment="1" applyProtection="1">
      <alignment horizontal="center" vertical="center" textRotation="90" wrapText="1"/>
      <protection locked="0"/>
    </xf>
    <xf numFmtId="0" fontId="39" fillId="0" borderId="0" xfId="0" applyFont="1" applyAlignment="1">
      <alignment wrapText="1" shrinkToFit="1"/>
    </xf>
    <xf numFmtId="0" fontId="39" fillId="0" borderId="0" xfId="0" applyFont="1" applyAlignment="1">
      <alignment vertical="top" wrapText="1" shrinkToFit="1"/>
    </xf>
    <xf numFmtId="49" fontId="4" fillId="0" borderId="22" xfId="72" applyNumberFormat="1" applyFont="1" applyBorder="1" applyAlignment="1" applyProtection="1">
      <alignment horizontal="center" vertical="top" wrapText="1" shrinkToFit="1"/>
      <protection locked="0"/>
    </xf>
    <xf numFmtId="0" fontId="47" fillId="0" borderId="22" xfId="0" applyFont="1" applyBorder="1" applyProtection="1">
      <protection locked="0"/>
    </xf>
    <xf numFmtId="49" fontId="40" fillId="0" borderId="11" xfId="64" applyNumberFormat="1" applyFont="1" applyProtection="1">
      <alignment horizontal="left" vertical="center" wrapText="1" indent="1"/>
    </xf>
    <xf numFmtId="0" fontId="3" fillId="0" borderId="22" xfId="67" quotePrefix="1" applyNumberFormat="1" applyFont="1" applyBorder="1" applyAlignment="1" applyProtection="1">
      <alignment horizontal="left" vertical="top" wrapText="1"/>
      <protection locked="0"/>
    </xf>
    <xf numFmtId="49" fontId="4" fillId="0" borderId="22" xfId="63" applyNumberFormat="1" applyFont="1" applyBorder="1" applyAlignment="1" applyProtection="1">
      <alignment horizontal="center" vertical="center" wrapText="1"/>
      <protection locked="0"/>
    </xf>
    <xf numFmtId="0" fontId="4" fillId="0" borderId="22" xfId="67" applyNumberFormat="1" applyFont="1" applyBorder="1" applyAlignment="1" applyProtection="1">
      <alignment horizontal="left" vertical="top" wrapText="1"/>
      <protection locked="0"/>
    </xf>
    <xf numFmtId="4" fontId="48" fillId="21" borderId="22" xfId="75" applyNumberFormat="1" applyFont="1" applyBorder="1" applyAlignment="1" applyProtection="1">
      <alignment horizontal="right" vertical="top" wrapText="1" shrinkToFi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49" fontId="17" fillId="0" borderId="22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49" fontId="17" fillId="0" borderId="23" xfId="0" applyNumberFormat="1" applyFont="1" applyFill="1" applyBorder="1" applyAlignment="1" applyProtection="1">
      <alignment horizontal="center" vertical="center" wrapText="1"/>
    </xf>
    <xf numFmtId="49" fontId="17" fillId="0" borderId="24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27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6" fillId="0" borderId="8" xfId="0" applyNumberFormat="1" applyFont="1" applyFill="1" applyBorder="1" applyAlignment="1" applyProtection="1">
      <alignment horizontal="right" vertical="top" wrapText="1"/>
    </xf>
    <xf numFmtId="0" fontId="16" fillId="0" borderId="0" xfId="0" applyNumberFormat="1" applyFont="1" applyFill="1" applyBorder="1" applyAlignment="1" applyProtection="1">
      <alignment horizontal="right" vertical="top" wrapText="1"/>
    </xf>
    <xf numFmtId="49" fontId="17" fillId="0" borderId="28" xfId="0" applyNumberFormat="1" applyFont="1" applyFill="1" applyBorder="1" applyAlignment="1" applyProtection="1">
      <alignment horizontal="center" vertical="center" wrapText="1"/>
    </xf>
    <xf numFmtId="49" fontId="17" fillId="0" borderId="29" xfId="0" applyNumberFormat="1" applyFont="1" applyFill="1" applyBorder="1" applyAlignment="1" applyProtection="1">
      <alignment horizontal="center" vertical="center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39" xfId="41"/>
    <cellStyle name="style0" xfId="42"/>
    <cellStyle name="td" xfId="43"/>
    <cellStyle name="Title" xfId="44"/>
    <cellStyle name="Total" xfId="45"/>
    <cellStyle name="tr" xfId="46"/>
    <cellStyle name="Warning Text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4" xfId="61"/>
    <cellStyle name="xl35" xfId="62"/>
    <cellStyle name="xl36" xfId="63"/>
    <cellStyle name="xl36_реестр источников доходов " xfId="64"/>
    <cellStyle name="xl37" xfId="65"/>
    <cellStyle name="xl38" xfId="66"/>
    <cellStyle name="xl39" xfId="67"/>
    <cellStyle name="xl40" xfId="68"/>
    <cellStyle name="xl41" xfId="69"/>
    <cellStyle name="xl42" xfId="70"/>
    <cellStyle name="xl43" xfId="71"/>
    <cellStyle name="xl44" xfId="72"/>
    <cellStyle name="xl45" xfId="73"/>
    <cellStyle name="xl46" xfId="74"/>
    <cellStyle name="xl47" xfId="75"/>
    <cellStyle name="xl48" xfId="76"/>
    <cellStyle name="xl49" xfId="77"/>
    <cellStyle name="xl50" xfId="78"/>
    <cellStyle name="xl51" xfId="79"/>
    <cellStyle name="xl52" xfId="80"/>
    <cellStyle name="xl53" xfId="81"/>
    <cellStyle name="xl54" xfId="82"/>
    <cellStyle name="xl55" xfId="83"/>
    <cellStyle name="xl56" xfId="84"/>
    <cellStyle name="xl57" xfId="85"/>
    <cellStyle name="xl58" xfId="86"/>
    <cellStyle name="xl59" xfId="87"/>
    <cellStyle name="xl60" xfId="88"/>
    <cellStyle name="xl61" xfId="89"/>
    <cellStyle name="xl62" xfId="90"/>
    <cellStyle name="xl63" xfId="91"/>
    <cellStyle name="xl64" xfId="92"/>
    <cellStyle name="xl65" xfId="93"/>
    <cellStyle name="xl66" xfId="94"/>
    <cellStyle name="xl67" xfId="95"/>
    <cellStyle name="xl68" xfId="96"/>
    <cellStyle name="xl69" xfId="97"/>
    <cellStyle name="xl70" xfId="98"/>
    <cellStyle name="xl71" xfId="99"/>
    <cellStyle name="xl72" xfId="100"/>
    <cellStyle name="xl73" xfId="101"/>
    <cellStyle name="xl74" xfId="102"/>
    <cellStyle name="xl75" xfId="103"/>
    <cellStyle name="xl76" xfId="104"/>
    <cellStyle name="xl77" xfId="105"/>
    <cellStyle name="xl78" xfId="106"/>
    <cellStyle name="xl79" xfId="107"/>
    <cellStyle name="xl80" xfId="108"/>
    <cellStyle name="xl81" xfId="109"/>
    <cellStyle name="xl82" xfId="110"/>
    <cellStyle name="xl83" xfId="111"/>
    <cellStyle name="xl84" xfId="112"/>
    <cellStyle name="xl85" xfId="113"/>
    <cellStyle name="xl86" xfId="114"/>
    <cellStyle name="xl87" xfId="115"/>
    <cellStyle name="xl88" xfId="116"/>
    <cellStyle name="xl89" xfId="117"/>
    <cellStyle name="xl90" xfId="1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view="pageBreakPreview" zoomScale="62" zoomScaleNormal="62" zoomScaleSheetLayoutView="62" workbookViewId="0">
      <pane ySplit="1" topLeftCell="A2" activePane="bottomLeft" state="frozen"/>
      <selection pane="bottomLeft" sqref="A1:V1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5.85546875" style="1" customWidth="1"/>
    <col min="4" max="8" width="10.5703125" style="1" customWidth="1"/>
    <col min="9" max="9" width="11.5703125" style="1" customWidth="1"/>
    <col min="10" max="10" width="14" style="1" customWidth="1"/>
    <col min="11" max="11" width="82.7109375" style="1" customWidth="1"/>
    <col min="12" max="12" width="30" style="1" customWidth="1"/>
    <col min="13" max="13" width="11.28515625" style="1" customWidth="1"/>
    <col min="14" max="14" width="12.42578125" style="1" customWidth="1"/>
    <col min="15" max="15" width="12" style="1" customWidth="1"/>
    <col min="16" max="16" width="12.85546875" style="1" customWidth="1"/>
    <col min="17" max="17" width="23.42578125" style="1" customWidth="1"/>
    <col min="18" max="18" width="21.140625" style="1" customWidth="1"/>
    <col min="19" max="19" width="20.7109375" style="1" customWidth="1"/>
    <col min="20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41" t="s">
        <v>126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5.7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26.25" customHeight="1" x14ac:dyDescent="0.25">
      <c r="A4" s="45" t="s">
        <v>0</v>
      </c>
      <c r="B4" s="45" t="s">
        <v>1</v>
      </c>
      <c r="C4" s="47" t="s">
        <v>2</v>
      </c>
      <c r="D4" s="48"/>
      <c r="E4" s="48"/>
      <c r="F4" s="48"/>
      <c r="G4" s="48"/>
      <c r="H4" s="48"/>
      <c r="I4" s="48"/>
      <c r="J4" s="49"/>
      <c r="K4" s="53" t="s">
        <v>3</v>
      </c>
      <c r="L4" s="42" t="s">
        <v>88</v>
      </c>
      <c r="M4" s="44" t="s">
        <v>117</v>
      </c>
      <c r="N4" s="44"/>
      <c r="O4" s="44"/>
      <c r="P4" s="44"/>
      <c r="Q4" s="43" t="s">
        <v>89</v>
      </c>
      <c r="R4" s="42" t="s">
        <v>118</v>
      </c>
      <c r="S4" s="43" t="s">
        <v>4</v>
      </c>
      <c r="T4" s="44" t="s">
        <v>5</v>
      </c>
      <c r="U4" s="44"/>
      <c r="V4" s="44"/>
    </row>
    <row r="5" spans="1:22" ht="131.25" customHeight="1" x14ac:dyDescent="0.25">
      <c r="A5" s="46"/>
      <c r="B5" s="46"/>
      <c r="C5" s="45" t="s">
        <v>87</v>
      </c>
      <c r="D5" s="47" t="s">
        <v>6</v>
      </c>
      <c r="E5" s="48"/>
      <c r="F5" s="48"/>
      <c r="G5" s="48"/>
      <c r="H5" s="49"/>
      <c r="I5" s="47" t="s">
        <v>7</v>
      </c>
      <c r="J5" s="49"/>
      <c r="K5" s="54"/>
      <c r="L5" s="42"/>
      <c r="M5" s="44"/>
      <c r="N5" s="44"/>
      <c r="O5" s="44"/>
      <c r="P5" s="44"/>
      <c r="Q5" s="43"/>
      <c r="R5" s="42"/>
      <c r="S5" s="43"/>
      <c r="T5" s="44"/>
      <c r="U5" s="44"/>
      <c r="V5" s="44"/>
    </row>
    <row r="6" spans="1:22" ht="409.5" customHeight="1" x14ac:dyDescent="0.25">
      <c r="A6" s="46"/>
      <c r="B6" s="46"/>
      <c r="C6" s="46"/>
      <c r="D6" s="31" t="s">
        <v>8</v>
      </c>
      <c r="E6" s="31" t="s">
        <v>9</v>
      </c>
      <c r="F6" s="31" t="s">
        <v>10</v>
      </c>
      <c r="G6" s="31" t="s">
        <v>11</v>
      </c>
      <c r="H6" s="31" t="s">
        <v>12</v>
      </c>
      <c r="I6" s="31" t="s">
        <v>13</v>
      </c>
      <c r="J6" s="31" t="s">
        <v>14</v>
      </c>
      <c r="K6" s="54"/>
      <c r="L6" s="42"/>
      <c r="M6" s="2" t="s">
        <v>113</v>
      </c>
      <c r="N6" s="2" t="s">
        <v>114</v>
      </c>
      <c r="O6" s="2" t="s">
        <v>115</v>
      </c>
      <c r="P6" s="2" t="s">
        <v>116</v>
      </c>
      <c r="Q6" s="43"/>
      <c r="R6" s="42"/>
      <c r="S6" s="43"/>
      <c r="T6" s="2" t="s">
        <v>108</v>
      </c>
      <c r="U6" s="2" t="s">
        <v>109</v>
      </c>
      <c r="V6" s="2" t="s">
        <v>110</v>
      </c>
    </row>
    <row r="7" spans="1:22" ht="20.25" customHeight="1" x14ac:dyDescent="0.25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8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40.5" customHeight="1" x14ac:dyDescent="0.25">
      <c r="A8" s="5" t="s">
        <v>39</v>
      </c>
      <c r="B8" s="5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40">
        <f>Q9+Q13+Q15+Q21+Q25+Q30</f>
        <v>5440517.4399999995</v>
      </c>
      <c r="R8" s="40">
        <f>R9+R13+R15+R21+R30+R19</f>
        <v>3724199.63</v>
      </c>
      <c r="S8" s="40">
        <f>S9+S13+S15+S21+S25+S30+S19</f>
        <v>5401732.6600000001</v>
      </c>
      <c r="T8" s="27">
        <f>T9+T13+T15+T19+T21+T25+T27</f>
        <v>2458097</v>
      </c>
      <c r="U8" s="27">
        <f>U9+U13+U15+U19+U21+U25+U27</f>
        <v>2432739</v>
      </c>
      <c r="V8" s="27">
        <f>V9+V13+V15+V20+V21</f>
        <v>2478647</v>
      </c>
    </row>
    <row r="9" spans="1:22" ht="44.25" customHeight="1" x14ac:dyDescent="0.25">
      <c r="A9" s="5" t="s">
        <v>39</v>
      </c>
      <c r="B9" s="8" t="s">
        <v>40</v>
      </c>
      <c r="C9" s="9"/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28">
        <f>Q12+Q11+Q10</f>
        <v>298510</v>
      </c>
      <c r="R9" s="28">
        <f>R10+R11+R12</f>
        <v>196778.55000000002</v>
      </c>
      <c r="S9" s="28">
        <f>SUM(S10:S12)</f>
        <v>247370.48</v>
      </c>
      <c r="T9" s="28">
        <f>SUM(T10:T12)</f>
        <v>268624</v>
      </c>
      <c r="U9" s="28">
        <f>SUM(U10:U12)</f>
        <v>286880</v>
      </c>
      <c r="V9" s="28">
        <f>SUM(V10:V12)</f>
        <v>302528</v>
      </c>
    </row>
    <row r="10" spans="1:22" ht="117.75" customHeight="1" x14ac:dyDescent="0.25">
      <c r="A10" s="11"/>
      <c r="B10" s="11"/>
      <c r="C10" s="12" t="s">
        <v>41</v>
      </c>
      <c r="D10" s="12" t="s">
        <v>15</v>
      </c>
      <c r="E10" s="12" t="s">
        <v>42</v>
      </c>
      <c r="F10" s="12" t="s">
        <v>43</v>
      </c>
      <c r="G10" s="12" t="s">
        <v>48</v>
      </c>
      <c r="H10" s="12" t="s">
        <v>42</v>
      </c>
      <c r="I10" s="12" t="s">
        <v>44</v>
      </c>
      <c r="J10" s="12" t="s">
        <v>45</v>
      </c>
      <c r="K10" s="11" t="s">
        <v>58</v>
      </c>
      <c r="L10" s="13" t="s">
        <v>46</v>
      </c>
      <c r="M10" s="14">
        <v>0.02</v>
      </c>
      <c r="N10" s="14">
        <v>0.02</v>
      </c>
      <c r="O10" s="14">
        <v>0.02</v>
      </c>
      <c r="P10" s="14">
        <v>0.02</v>
      </c>
      <c r="Q10" s="20">
        <v>298510</v>
      </c>
      <c r="R10" s="20">
        <v>196829.07</v>
      </c>
      <c r="S10" s="20">
        <v>247421</v>
      </c>
      <c r="T10" s="20">
        <v>268624</v>
      </c>
      <c r="U10" s="20">
        <v>286880</v>
      </c>
      <c r="V10" s="30">
        <v>302528</v>
      </c>
    </row>
    <row r="11" spans="1:22" ht="153" customHeight="1" x14ac:dyDescent="0.25">
      <c r="A11" s="11"/>
      <c r="B11" s="11"/>
      <c r="C11" s="12" t="s">
        <v>41</v>
      </c>
      <c r="D11" s="12" t="s">
        <v>15</v>
      </c>
      <c r="E11" s="12" t="s">
        <v>42</v>
      </c>
      <c r="F11" s="12" t="s">
        <v>43</v>
      </c>
      <c r="G11" s="12" t="s">
        <v>47</v>
      </c>
      <c r="H11" s="12" t="s">
        <v>42</v>
      </c>
      <c r="I11" s="12" t="s">
        <v>44</v>
      </c>
      <c r="J11" s="12" t="s">
        <v>45</v>
      </c>
      <c r="K11" s="11" t="s">
        <v>49</v>
      </c>
      <c r="L11" s="13" t="s">
        <v>46</v>
      </c>
      <c r="M11" s="14">
        <v>0.02</v>
      </c>
      <c r="N11" s="14">
        <v>0.02</v>
      </c>
      <c r="O11" s="14">
        <v>0.02</v>
      </c>
      <c r="P11" s="14">
        <v>0.02</v>
      </c>
      <c r="Q11" s="20"/>
      <c r="R11" s="20">
        <v>12.22</v>
      </c>
      <c r="S11" s="20">
        <v>12.22</v>
      </c>
      <c r="T11" s="20">
        <v>0</v>
      </c>
      <c r="U11" s="20">
        <v>0</v>
      </c>
      <c r="V11" s="30">
        <v>0</v>
      </c>
    </row>
    <row r="12" spans="1:22" ht="59.25" customHeight="1" x14ac:dyDescent="0.25">
      <c r="A12" s="11"/>
      <c r="B12" s="11"/>
      <c r="C12" s="12" t="s">
        <v>41</v>
      </c>
      <c r="D12" s="12" t="s">
        <v>15</v>
      </c>
      <c r="E12" s="12" t="s">
        <v>42</v>
      </c>
      <c r="F12" s="12" t="s">
        <v>43</v>
      </c>
      <c r="G12" s="12" t="s">
        <v>50</v>
      </c>
      <c r="H12" s="12" t="s">
        <v>42</v>
      </c>
      <c r="I12" s="12" t="s">
        <v>44</v>
      </c>
      <c r="J12" s="12" t="s">
        <v>45</v>
      </c>
      <c r="K12" s="11" t="s">
        <v>51</v>
      </c>
      <c r="L12" s="13" t="s">
        <v>46</v>
      </c>
      <c r="M12" s="14">
        <v>0.02</v>
      </c>
      <c r="N12" s="14">
        <v>0.02</v>
      </c>
      <c r="O12" s="14">
        <v>0.02</v>
      </c>
      <c r="P12" s="14">
        <v>0.02</v>
      </c>
      <c r="Q12" s="20"/>
      <c r="R12" s="20">
        <v>-62.74</v>
      </c>
      <c r="S12" s="20">
        <v>-62.74</v>
      </c>
      <c r="T12" s="20">
        <v>0</v>
      </c>
      <c r="U12" s="20">
        <v>0</v>
      </c>
      <c r="V12" s="30">
        <v>0</v>
      </c>
    </row>
    <row r="13" spans="1:22" ht="39" customHeight="1" x14ac:dyDescent="0.25">
      <c r="A13" s="5" t="s">
        <v>39</v>
      </c>
      <c r="B13" s="8" t="s">
        <v>54</v>
      </c>
      <c r="C13" s="9"/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28">
        <f>Q14</f>
        <v>16400</v>
      </c>
      <c r="R13" s="28">
        <f>R14</f>
        <v>28705.11</v>
      </c>
      <c r="S13" s="28">
        <f>S14</f>
        <v>28705.11</v>
      </c>
      <c r="T13" s="28">
        <f>SUM(T14:T14)</f>
        <v>10134</v>
      </c>
      <c r="U13" s="28">
        <f>SUM(U14:U14)</f>
        <v>11520</v>
      </c>
      <c r="V13" s="28">
        <f>SUM(V14:V14)</f>
        <v>12780</v>
      </c>
    </row>
    <row r="14" spans="1:22" ht="41.25" customHeight="1" x14ac:dyDescent="0.25">
      <c r="A14" s="11"/>
      <c r="B14" s="11"/>
      <c r="C14" s="12" t="s">
        <v>41</v>
      </c>
      <c r="D14" s="12" t="s">
        <v>15</v>
      </c>
      <c r="E14" s="12" t="s">
        <v>55</v>
      </c>
      <c r="F14" s="12" t="s">
        <v>52</v>
      </c>
      <c r="G14" s="12" t="s">
        <v>48</v>
      </c>
      <c r="H14" s="12" t="s">
        <v>42</v>
      </c>
      <c r="I14" s="12" t="s">
        <v>44</v>
      </c>
      <c r="J14" s="12" t="s">
        <v>45</v>
      </c>
      <c r="K14" s="11" t="s">
        <v>63</v>
      </c>
      <c r="L14" s="13" t="s">
        <v>46</v>
      </c>
      <c r="M14" s="14">
        <v>0.3</v>
      </c>
      <c r="N14" s="14">
        <v>0.3</v>
      </c>
      <c r="O14" s="14">
        <v>0.3</v>
      </c>
      <c r="P14" s="14">
        <v>0.3</v>
      </c>
      <c r="Q14" s="20">
        <v>16400</v>
      </c>
      <c r="R14" s="20">
        <v>28705.11</v>
      </c>
      <c r="S14" s="20">
        <v>28705.11</v>
      </c>
      <c r="T14" s="20">
        <v>10134</v>
      </c>
      <c r="U14" s="20">
        <v>11520</v>
      </c>
      <c r="V14" s="30">
        <v>12780</v>
      </c>
    </row>
    <row r="15" spans="1:22" ht="41.25" customHeight="1" x14ac:dyDescent="0.25">
      <c r="A15" s="5" t="s">
        <v>39</v>
      </c>
      <c r="B15" s="15" t="s">
        <v>90</v>
      </c>
      <c r="C15" s="12"/>
      <c r="D15" s="12"/>
      <c r="E15" s="12"/>
      <c r="F15" s="12"/>
      <c r="G15" s="12"/>
      <c r="H15" s="12"/>
      <c r="I15" s="12"/>
      <c r="J15" s="12"/>
      <c r="K15" s="11"/>
      <c r="L15" s="13"/>
      <c r="M15" s="14"/>
      <c r="N15" s="14"/>
      <c r="O15" s="14"/>
      <c r="P15" s="14"/>
      <c r="Q15" s="22">
        <f t="shared" ref="Q15:V15" si="0">Q16+Q17+Q18</f>
        <v>2128000</v>
      </c>
      <c r="R15" s="22">
        <f t="shared" si="0"/>
        <v>1494691.9</v>
      </c>
      <c r="S15" s="22">
        <f t="shared" si="0"/>
        <v>2128525</v>
      </c>
      <c r="T15" s="22">
        <f t="shared" si="0"/>
        <v>2079000</v>
      </c>
      <c r="U15" s="22">
        <f t="shared" si="0"/>
        <v>2110000</v>
      </c>
      <c r="V15" s="22">
        <f t="shared" si="0"/>
        <v>2139000</v>
      </c>
    </row>
    <row r="16" spans="1:22" ht="65.25" customHeight="1" x14ac:dyDescent="0.25">
      <c r="A16" s="11"/>
      <c r="B16" s="15"/>
      <c r="C16" s="12" t="s">
        <v>41</v>
      </c>
      <c r="D16" s="12" t="s">
        <v>15</v>
      </c>
      <c r="E16" s="12" t="s">
        <v>56</v>
      </c>
      <c r="F16" s="12" t="s">
        <v>42</v>
      </c>
      <c r="G16" s="12" t="s">
        <v>50</v>
      </c>
      <c r="H16" s="12" t="s">
        <v>24</v>
      </c>
      <c r="I16" s="12" t="s">
        <v>44</v>
      </c>
      <c r="J16" s="12" t="s">
        <v>45</v>
      </c>
      <c r="K16" s="11" t="s">
        <v>68</v>
      </c>
      <c r="L16" s="13" t="s">
        <v>46</v>
      </c>
      <c r="M16" s="14">
        <v>1</v>
      </c>
      <c r="N16" s="14">
        <v>1</v>
      </c>
      <c r="O16" s="14">
        <v>1</v>
      </c>
      <c r="P16" s="14">
        <v>1</v>
      </c>
      <c r="Q16" s="20">
        <v>164000</v>
      </c>
      <c r="R16" s="20">
        <v>42185.67</v>
      </c>
      <c r="S16" s="20">
        <v>134525</v>
      </c>
      <c r="T16" s="20">
        <v>173000</v>
      </c>
      <c r="U16" s="20">
        <v>176000</v>
      </c>
      <c r="V16" s="20">
        <v>178000</v>
      </c>
    </row>
    <row r="17" spans="1:22" ht="58.5" customHeight="1" x14ac:dyDescent="0.25">
      <c r="A17" s="8"/>
      <c r="B17" s="15"/>
      <c r="C17" s="12" t="s">
        <v>41</v>
      </c>
      <c r="D17" s="12" t="s">
        <v>15</v>
      </c>
      <c r="E17" s="12" t="s">
        <v>56</v>
      </c>
      <c r="F17" s="12" t="s">
        <v>56</v>
      </c>
      <c r="G17" s="12" t="s">
        <v>66</v>
      </c>
      <c r="H17" s="12" t="s">
        <v>24</v>
      </c>
      <c r="I17" s="12" t="s">
        <v>44</v>
      </c>
      <c r="J17" s="12" t="s">
        <v>45</v>
      </c>
      <c r="K17" s="11" t="s">
        <v>69</v>
      </c>
      <c r="L17" s="13" t="s">
        <v>46</v>
      </c>
      <c r="M17" s="14">
        <v>1</v>
      </c>
      <c r="N17" s="14">
        <v>1</v>
      </c>
      <c r="O17" s="14">
        <v>1</v>
      </c>
      <c r="P17" s="14">
        <v>1</v>
      </c>
      <c r="Q17" s="20">
        <v>1222000</v>
      </c>
      <c r="R17" s="20">
        <v>1096718.75</v>
      </c>
      <c r="S17" s="20">
        <v>1327718</v>
      </c>
      <c r="T17" s="20">
        <v>1255000</v>
      </c>
      <c r="U17" s="20">
        <v>1270000</v>
      </c>
      <c r="V17" s="20">
        <v>1285000</v>
      </c>
    </row>
    <row r="18" spans="1:22" ht="41.25" customHeight="1" x14ac:dyDescent="0.25">
      <c r="A18" s="8"/>
      <c r="B18" s="15"/>
      <c r="C18" s="12" t="s">
        <v>41</v>
      </c>
      <c r="D18" s="12" t="s">
        <v>15</v>
      </c>
      <c r="E18" s="12" t="s">
        <v>56</v>
      </c>
      <c r="F18" s="12" t="s">
        <v>56</v>
      </c>
      <c r="G18" s="12" t="s">
        <v>67</v>
      </c>
      <c r="H18" s="12" t="s">
        <v>24</v>
      </c>
      <c r="I18" s="12" t="s">
        <v>44</v>
      </c>
      <c r="J18" s="12" t="s">
        <v>45</v>
      </c>
      <c r="K18" s="11" t="s">
        <v>70</v>
      </c>
      <c r="L18" s="13" t="s">
        <v>46</v>
      </c>
      <c r="M18" s="14">
        <v>1</v>
      </c>
      <c r="N18" s="14">
        <v>1</v>
      </c>
      <c r="O18" s="14">
        <v>1</v>
      </c>
      <c r="P18" s="14">
        <v>1</v>
      </c>
      <c r="Q18" s="20">
        <v>742000</v>
      </c>
      <c r="R18" s="20">
        <v>355787.48</v>
      </c>
      <c r="S18" s="20">
        <v>666282</v>
      </c>
      <c r="T18" s="20">
        <v>651000</v>
      </c>
      <c r="U18" s="20">
        <v>664000</v>
      </c>
      <c r="V18" s="20">
        <v>676000</v>
      </c>
    </row>
    <row r="19" spans="1:22" ht="147.75" customHeight="1" x14ac:dyDescent="0.25">
      <c r="A19" s="5" t="s">
        <v>39</v>
      </c>
      <c r="B19" s="15" t="s">
        <v>91</v>
      </c>
      <c r="C19" s="12"/>
      <c r="D19" s="12"/>
      <c r="E19" s="12"/>
      <c r="F19" s="12"/>
      <c r="G19" s="12"/>
      <c r="H19" s="12"/>
      <c r="I19" s="12"/>
      <c r="J19" s="12"/>
      <c r="K19" s="11" t="str">
        <f>$K$20</f>
        <v>Земельный налог (по обязательствам, возникшим до 1 января 2006 года) мобилизуемый на территориях сельских поселений</v>
      </c>
      <c r="L19" s="13"/>
      <c r="M19" s="14"/>
      <c r="N19" s="14"/>
      <c r="O19" s="14"/>
      <c r="P19" s="14"/>
      <c r="Q19" s="22">
        <f>Q216</f>
        <v>0</v>
      </c>
      <c r="R19" s="22">
        <v>-474.93</v>
      </c>
      <c r="S19" s="22">
        <f>S20</f>
        <v>-474.93</v>
      </c>
      <c r="T19" s="20"/>
      <c r="U19" s="20"/>
      <c r="V19" s="30" t="s">
        <v>112</v>
      </c>
    </row>
    <row r="20" spans="1:22" ht="63" customHeight="1" x14ac:dyDescent="0.25">
      <c r="A20" s="11"/>
      <c r="B20" s="11"/>
      <c r="C20" s="12" t="s">
        <v>41</v>
      </c>
      <c r="D20" s="12" t="s">
        <v>15</v>
      </c>
      <c r="E20" s="12" t="s">
        <v>72</v>
      </c>
      <c r="F20" s="12" t="s">
        <v>73</v>
      </c>
      <c r="G20" s="12" t="s">
        <v>74</v>
      </c>
      <c r="H20" s="12" t="s">
        <v>24</v>
      </c>
      <c r="I20" s="12" t="s">
        <v>44</v>
      </c>
      <c r="J20" s="12" t="s">
        <v>45</v>
      </c>
      <c r="K20" s="11" t="s">
        <v>75</v>
      </c>
      <c r="L20" s="13" t="s">
        <v>46</v>
      </c>
      <c r="M20" s="14">
        <v>1</v>
      </c>
      <c r="N20" s="14">
        <v>1</v>
      </c>
      <c r="O20" s="14">
        <v>1</v>
      </c>
      <c r="P20" s="14">
        <v>1</v>
      </c>
      <c r="Q20" s="20">
        <v>0</v>
      </c>
      <c r="R20" s="20">
        <v>-474.93</v>
      </c>
      <c r="S20" s="20">
        <v>-474.93</v>
      </c>
      <c r="T20" s="20"/>
      <c r="U20" s="20"/>
      <c r="V20" s="30"/>
    </row>
    <row r="21" spans="1:22" ht="162" x14ac:dyDescent="0.25">
      <c r="A21" s="8" t="s">
        <v>39</v>
      </c>
      <c r="B21" s="8" t="s">
        <v>57</v>
      </c>
      <c r="C21" s="9"/>
      <c r="D21" s="9"/>
      <c r="E21" s="9"/>
      <c r="F21" s="9"/>
      <c r="G21" s="9"/>
      <c r="H21" s="9"/>
      <c r="I21" s="9"/>
      <c r="J21" s="9"/>
      <c r="K21" s="11"/>
      <c r="L21" s="8"/>
      <c r="M21" s="8"/>
      <c r="N21" s="8"/>
      <c r="O21" s="8"/>
      <c r="P21" s="8"/>
      <c r="Q21" s="28">
        <v>24339</v>
      </c>
      <c r="R21" s="28">
        <f>R22</f>
        <v>13600</v>
      </c>
      <c r="S21" s="28">
        <f>S22</f>
        <v>24339</v>
      </c>
      <c r="T21" s="28">
        <f>SUM(T22:T22)</f>
        <v>24339</v>
      </c>
      <c r="U21" s="28">
        <f>SUM(U22:U22)</f>
        <v>24339</v>
      </c>
      <c r="V21" s="28">
        <f>SUM(V22:V22)</f>
        <v>24339</v>
      </c>
    </row>
    <row r="22" spans="1:22" ht="103.5" customHeight="1" x14ac:dyDescent="0.25">
      <c r="A22" s="11"/>
      <c r="B22" s="11"/>
      <c r="C22" s="12" t="s">
        <v>83</v>
      </c>
      <c r="D22" s="12" t="s">
        <v>15</v>
      </c>
      <c r="E22" s="12" t="s">
        <v>25</v>
      </c>
      <c r="F22" s="12" t="s">
        <v>55</v>
      </c>
      <c r="G22" s="12" t="s">
        <v>64</v>
      </c>
      <c r="H22" s="12" t="s">
        <v>24</v>
      </c>
      <c r="I22" s="12" t="s">
        <v>44</v>
      </c>
      <c r="J22" s="12" t="s">
        <v>53</v>
      </c>
      <c r="K22" s="11" t="s">
        <v>71</v>
      </c>
      <c r="L22" s="11" t="s">
        <v>86</v>
      </c>
      <c r="M22" s="14">
        <v>1</v>
      </c>
      <c r="N22" s="14">
        <v>1</v>
      </c>
      <c r="O22" s="14">
        <v>1</v>
      </c>
      <c r="P22" s="14">
        <v>1</v>
      </c>
      <c r="Q22" s="20">
        <v>24339</v>
      </c>
      <c r="R22" s="20">
        <v>13600</v>
      </c>
      <c r="S22" s="20">
        <v>24339</v>
      </c>
      <c r="T22" s="20">
        <v>24339</v>
      </c>
      <c r="U22" s="20">
        <v>24339</v>
      </c>
      <c r="V22" s="20">
        <v>24339</v>
      </c>
    </row>
    <row r="23" spans="1:22" ht="103.5" customHeight="1" x14ac:dyDescent="0.2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1"/>
      <c r="L23" s="11"/>
      <c r="M23" s="14"/>
      <c r="N23" s="14"/>
      <c r="O23" s="14"/>
      <c r="P23" s="14"/>
      <c r="Q23" s="20">
        <f>Q24</f>
        <v>0</v>
      </c>
      <c r="R23" s="20">
        <f>R24</f>
        <v>0</v>
      </c>
      <c r="S23" s="20">
        <f>S24</f>
        <v>0</v>
      </c>
      <c r="T23" s="20">
        <f>T24</f>
        <v>0</v>
      </c>
      <c r="U23" s="20">
        <f>U24</f>
        <v>0</v>
      </c>
      <c r="V23" s="20">
        <v>0</v>
      </c>
    </row>
    <row r="24" spans="1:22" ht="103.5" customHeight="1" x14ac:dyDescent="0.2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1" t="s">
        <v>105</v>
      </c>
      <c r="L24" s="11" t="s">
        <v>86</v>
      </c>
      <c r="M24" s="14">
        <v>1</v>
      </c>
      <c r="N24" s="14">
        <v>1</v>
      </c>
      <c r="O24" s="14">
        <v>1</v>
      </c>
      <c r="P24" s="14">
        <v>1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</row>
    <row r="25" spans="1:22" ht="114.75" customHeight="1" x14ac:dyDescent="0.25">
      <c r="A25" s="8" t="s">
        <v>39</v>
      </c>
      <c r="B25" s="11" t="s">
        <v>92</v>
      </c>
      <c r="C25" s="12"/>
      <c r="D25" s="12"/>
      <c r="E25" s="12"/>
      <c r="F25" s="12"/>
      <c r="G25" s="12"/>
      <c r="H25" s="12"/>
      <c r="I25" s="12"/>
      <c r="J25" s="12"/>
      <c r="K25" s="11"/>
      <c r="L25" s="13"/>
      <c r="M25" s="14"/>
      <c r="N25" s="14"/>
      <c r="O25" s="14"/>
      <c r="P25" s="14"/>
      <c r="Q25" s="22">
        <f>Q26</f>
        <v>0</v>
      </c>
      <c r="R25" s="22">
        <f>R26</f>
        <v>0</v>
      </c>
      <c r="S25" s="22">
        <f>S26</f>
        <v>0</v>
      </c>
      <c r="T25" s="22">
        <f>T26</f>
        <v>65000</v>
      </c>
      <c r="U25" s="16">
        <v>0</v>
      </c>
      <c r="V25" s="30">
        <v>0</v>
      </c>
    </row>
    <row r="26" spans="1:22" ht="91.5" customHeight="1" x14ac:dyDescent="0.25">
      <c r="A26" s="17"/>
      <c r="B26" s="17"/>
      <c r="C26" s="18" t="s">
        <v>83</v>
      </c>
      <c r="D26" s="18" t="s">
        <v>15</v>
      </c>
      <c r="E26" s="18" t="s">
        <v>28</v>
      </c>
      <c r="F26" s="18" t="s">
        <v>56</v>
      </c>
      <c r="G26" s="18" t="s">
        <v>76</v>
      </c>
      <c r="H26" s="18" t="s">
        <v>24</v>
      </c>
      <c r="I26" s="18" t="s">
        <v>44</v>
      </c>
      <c r="J26" s="18" t="s">
        <v>77</v>
      </c>
      <c r="K26" s="17" t="s">
        <v>78</v>
      </c>
      <c r="L26" s="13" t="s">
        <v>86</v>
      </c>
      <c r="M26" s="19">
        <v>1</v>
      </c>
      <c r="N26" s="19">
        <v>1</v>
      </c>
      <c r="O26" s="19">
        <v>1</v>
      </c>
      <c r="P26" s="19">
        <v>1</v>
      </c>
      <c r="Q26" s="20">
        <v>0</v>
      </c>
      <c r="R26" s="20">
        <v>0</v>
      </c>
      <c r="S26" s="20">
        <v>0</v>
      </c>
      <c r="T26" s="20">
        <v>65000</v>
      </c>
      <c r="U26" s="16">
        <v>0</v>
      </c>
      <c r="V26" s="30">
        <v>0</v>
      </c>
    </row>
    <row r="27" spans="1:22" ht="67.5" customHeight="1" x14ac:dyDescent="0.25">
      <c r="A27" s="8" t="s">
        <v>39</v>
      </c>
      <c r="B27" s="39" t="s">
        <v>120</v>
      </c>
      <c r="C27" s="18"/>
      <c r="D27" s="18"/>
      <c r="E27" s="18"/>
      <c r="F27" s="18"/>
      <c r="G27" s="18"/>
      <c r="H27" s="18"/>
      <c r="I27" s="18"/>
      <c r="J27" s="18"/>
      <c r="K27" s="17"/>
      <c r="L27" s="21"/>
      <c r="M27" s="19"/>
      <c r="N27" s="19"/>
      <c r="O27" s="19"/>
      <c r="P27" s="19"/>
      <c r="Q27" s="22">
        <f>Q28</f>
        <v>0</v>
      </c>
      <c r="R27" s="22">
        <f>R28</f>
        <v>0</v>
      </c>
      <c r="S27" s="22">
        <f>S28</f>
        <v>0</v>
      </c>
      <c r="T27" s="22">
        <f>T28</f>
        <v>11000</v>
      </c>
      <c r="U27" s="22">
        <f>U28</f>
        <v>0</v>
      </c>
      <c r="V27" s="30">
        <v>0</v>
      </c>
    </row>
    <row r="28" spans="1:22" ht="66" customHeight="1" x14ac:dyDescent="0.25">
      <c r="A28" s="17"/>
      <c r="B28" s="17"/>
      <c r="C28" s="18" t="s">
        <v>83</v>
      </c>
      <c r="D28" s="18" t="s">
        <v>15</v>
      </c>
      <c r="E28" s="18" t="s">
        <v>31</v>
      </c>
      <c r="F28" s="18" t="s">
        <v>29</v>
      </c>
      <c r="G28" s="18" t="s">
        <v>50</v>
      </c>
      <c r="H28" s="18" t="s">
        <v>24</v>
      </c>
      <c r="I28" s="18" t="s">
        <v>44</v>
      </c>
      <c r="J28" s="18" t="s">
        <v>106</v>
      </c>
      <c r="K28" s="17" t="s">
        <v>119</v>
      </c>
      <c r="L28" s="13" t="s">
        <v>86</v>
      </c>
      <c r="M28" s="19">
        <v>1</v>
      </c>
      <c r="N28" s="19">
        <v>1</v>
      </c>
      <c r="O28" s="19">
        <v>1</v>
      </c>
      <c r="P28" s="19">
        <v>1</v>
      </c>
      <c r="Q28" s="20">
        <v>0</v>
      </c>
      <c r="R28" s="20">
        <v>0</v>
      </c>
      <c r="S28" s="20">
        <v>0</v>
      </c>
      <c r="T28" s="20">
        <v>11000</v>
      </c>
      <c r="U28" s="20">
        <v>0</v>
      </c>
      <c r="V28" s="30">
        <v>0</v>
      </c>
    </row>
    <row r="29" spans="1:22" ht="75.75" hidden="1" customHeight="1" x14ac:dyDescent="0.25">
      <c r="A29" s="32" t="s">
        <v>93</v>
      </c>
      <c r="B29" s="17"/>
      <c r="C29" s="18"/>
      <c r="D29" s="34" t="s">
        <v>16</v>
      </c>
      <c r="E29" s="34" t="s">
        <v>100</v>
      </c>
      <c r="F29" s="34" t="s">
        <v>100</v>
      </c>
      <c r="G29" s="34" t="s">
        <v>101</v>
      </c>
      <c r="H29" s="34" t="s">
        <v>100</v>
      </c>
      <c r="I29" s="34" t="s">
        <v>44</v>
      </c>
      <c r="J29" s="34" t="s">
        <v>101</v>
      </c>
      <c r="K29" s="17"/>
      <c r="L29" s="13"/>
      <c r="M29" s="19"/>
      <c r="N29" s="19"/>
      <c r="O29" s="19"/>
      <c r="P29" s="19"/>
      <c r="Q29" s="22">
        <f>Q30+Q40</f>
        <v>3074878.44</v>
      </c>
      <c r="R29" s="22">
        <f>R30+R35+R38</f>
        <v>3834298</v>
      </c>
      <c r="S29" s="22">
        <f>S30+S35+S38</f>
        <v>5667926</v>
      </c>
      <c r="T29" s="22">
        <f>T30+T35+T38</f>
        <v>15635403</v>
      </c>
      <c r="U29" s="22">
        <f>U30+U35+U38</f>
        <v>4964737</v>
      </c>
      <c r="V29" s="22">
        <f>V30+V35+V38</f>
        <v>6073833</v>
      </c>
    </row>
    <row r="30" spans="1:22" ht="101.25" x14ac:dyDescent="0.25">
      <c r="A30" s="8" t="s">
        <v>59</v>
      </c>
      <c r="B30" s="8" t="s">
        <v>79</v>
      </c>
      <c r="C30" s="9"/>
      <c r="D30" s="9" t="s">
        <v>16</v>
      </c>
      <c r="E30" s="9" t="s">
        <v>43</v>
      </c>
      <c r="F30" s="9" t="s">
        <v>24</v>
      </c>
      <c r="G30" s="9" t="s">
        <v>101</v>
      </c>
      <c r="H30" s="9" t="s">
        <v>100</v>
      </c>
      <c r="I30" s="9" t="s">
        <v>44</v>
      </c>
      <c r="J30" s="9" t="s">
        <v>106</v>
      </c>
      <c r="K30" s="11"/>
      <c r="L30" s="8"/>
      <c r="M30" s="8"/>
      <c r="N30" s="8"/>
      <c r="O30" s="8"/>
      <c r="P30" s="8"/>
      <c r="Q30" s="28">
        <f>Q31+Q32+Q35+Q38+Q40</f>
        <v>2973268.44</v>
      </c>
      <c r="R30" s="28">
        <f>R31+R32+R35+R38+R40</f>
        <v>1990899</v>
      </c>
      <c r="S30" s="28">
        <f>S31+S32+S35+S38+S40</f>
        <v>2973268</v>
      </c>
      <c r="T30" s="28">
        <f>T31+T32+T35+T38+T33</f>
        <v>7940701.5</v>
      </c>
      <c r="U30" s="28">
        <f>+U31+U33+U35+U38+U40</f>
        <v>2605368.5</v>
      </c>
      <c r="V30" s="28">
        <f>V31+V33+V35+V38+V40</f>
        <v>3637246.5</v>
      </c>
    </row>
    <row r="31" spans="1:22" ht="52.5" customHeight="1" x14ac:dyDescent="0.25">
      <c r="A31" s="11"/>
      <c r="B31" s="11"/>
      <c r="C31" s="18" t="s">
        <v>83</v>
      </c>
      <c r="D31" s="18" t="s">
        <v>16</v>
      </c>
      <c r="E31" s="18" t="s">
        <v>43</v>
      </c>
      <c r="F31" s="18" t="s">
        <v>29</v>
      </c>
      <c r="G31" s="18" t="s">
        <v>60</v>
      </c>
      <c r="H31" s="18" t="s">
        <v>24</v>
      </c>
      <c r="I31" s="18" t="s">
        <v>44</v>
      </c>
      <c r="J31" s="18" t="s">
        <v>106</v>
      </c>
      <c r="K31" s="11" t="s">
        <v>80</v>
      </c>
      <c r="L31" s="13" t="s">
        <v>86</v>
      </c>
      <c r="M31" s="23"/>
      <c r="N31" s="23"/>
      <c r="O31" s="23"/>
      <c r="P31" s="23"/>
      <c r="Q31" s="20">
        <v>177000</v>
      </c>
      <c r="R31" s="20">
        <v>147500</v>
      </c>
      <c r="S31" s="20">
        <v>177000</v>
      </c>
      <c r="T31" s="20">
        <v>246000</v>
      </c>
      <c r="U31" s="20">
        <v>246000</v>
      </c>
      <c r="V31" s="20">
        <v>246000</v>
      </c>
    </row>
    <row r="32" spans="1:22" ht="52.5" customHeight="1" x14ac:dyDescent="0.25">
      <c r="A32" s="11"/>
      <c r="B32" s="13"/>
      <c r="C32" s="18" t="s">
        <v>83</v>
      </c>
      <c r="D32" s="18" t="s">
        <v>16</v>
      </c>
      <c r="E32" s="18" t="s">
        <v>43</v>
      </c>
      <c r="F32" s="18" t="s">
        <v>29</v>
      </c>
      <c r="G32" s="18" t="s">
        <v>95</v>
      </c>
      <c r="H32" s="18" t="s">
        <v>24</v>
      </c>
      <c r="I32" s="18" t="s">
        <v>44</v>
      </c>
      <c r="J32" s="18" t="s">
        <v>106</v>
      </c>
      <c r="K32" s="11" t="s">
        <v>107</v>
      </c>
      <c r="L32" s="13" t="s">
        <v>86</v>
      </c>
      <c r="M32" s="14"/>
      <c r="N32" s="14"/>
      <c r="O32" s="14"/>
      <c r="P32" s="14"/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1:22" ht="68.25" customHeight="1" x14ac:dyDescent="0.25">
      <c r="A33" s="11" t="str">
        <f>A35</f>
        <v>Безвозмездные поступления от других бюджетов бюджетной системы Российской Федерации</v>
      </c>
      <c r="B33" s="13" t="s">
        <v>125</v>
      </c>
      <c r="C33" s="18"/>
      <c r="D33" s="18" t="s">
        <v>16</v>
      </c>
      <c r="E33" s="18" t="s">
        <v>102</v>
      </c>
      <c r="F33" s="18" t="s">
        <v>121</v>
      </c>
      <c r="G33" s="18" t="s">
        <v>101</v>
      </c>
      <c r="H33" s="18" t="s">
        <v>100</v>
      </c>
      <c r="I33" s="18" t="s">
        <v>44</v>
      </c>
      <c r="J33" s="18" t="s">
        <v>106</v>
      </c>
      <c r="K33" s="11"/>
      <c r="L33" s="13"/>
      <c r="M33" s="14"/>
      <c r="N33" s="14"/>
      <c r="O33" s="14"/>
      <c r="P33" s="14"/>
      <c r="Q33" s="20"/>
      <c r="R33" s="20"/>
      <c r="S33" s="20"/>
      <c r="T33" s="20"/>
      <c r="U33" s="20"/>
      <c r="V33" s="22">
        <f>V34</f>
        <v>954660</v>
      </c>
    </row>
    <row r="34" spans="1:22" ht="104.25" customHeight="1" x14ac:dyDescent="0.25">
      <c r="A34" s="11"/>
      <c r="B34" s="13"/>
      <c r="C34" s="18" t="s">
        <v>83</v>
      </c>
      <c r="D34" s="18" t="s">
        <v>122</v>
      </c>
      <c r="E34" s="18" t="s">
        <v>43</v>
      </c>
      <c r="F34" s="18" t="s">
        <v>121</v>
      </c>
      <c r="G34" s="18" t="s">
        <v>123</v>
      </c>
      <c r="H34" s="18" t="s">
        <v>24</v>
      </c>
      <c r="I34" s="18" t="s">
        <v>44</v>
      </c>
      <c r="J34" s="18" t="s">
        <v>106</v>
      </c>
      <c r="K34" s="11" t="s">
        <v>124</v>
      </c>
      <c r="L34" s="13"/>
      <c r="M34" s="14"/>
      <c r="N34" s="14"/>
      <c r="O34" s="14"/>
      <c r="P34" s="14"/>
      <c r="Q34" s="20"/>
      <c r="R34" s="20"/>
      <c r="S34" s="20"/>
      <c r="T34" s="20"/>
      <c r="U34" s="20"/>
      <c r="V34" s="20">
        <v>954660</v>
      </c>
    </row>
    <row r="35" spans="1:22" ht="101.25" x14ac:dyDescent="0.25">
      <c r="A35" s="8" t="s">
        <v>59</v>
      </c>
      <c r="B35" s="8" t="s">
        <v>61</v>
      </c>
      <c r="C35" s="29"/>
      <c r="D35" s="29" t="s">
        <v>16</v>
      </c>
      <c r="E35" s="29" t="s">
        <v>102</v>
      </c>
      <c r="F35" s="29" t="s">
        <v>96</v>
      </c>
      <c r="G35" s="29" t="s">
        <v>101</v>
      </c>
      <c r="H35" s="29" t="s">
        <v>100</v>
      </c>
      <c r="I35" s="29" t="s">
        <v>44</v>
      </c>
      <c r="J35" s="29" t="s">
        <v>106</v>
      </c>
      <c r="K35" s="11"/>
      <c r="L35" s="10"/>
      <c r="M35" s="10"/>
      <c r="N35" s="10"/>
      <c r="O35" s="10"/>
      <c r="P35" s="10"/>
      <c r="Q35" s="28">
        <f t="shared" ref="Q35:V35" si="1">SUM(Q36:Q37)</f>
        <v>88836</v>
      </c>
      <c r="R35" s="28">
        <f t="shared" si="1"/>
        <v>88836</v>
      </c>
      <c r="S35" s="28">
        <f t="shared" si="1"/>
        <v>88836</v>
      </c>
      <c r="T35" s="28">
        <v>95096.5</v>
      </c>
      <c r="U35" s="28">
        <f t="shared" si="1"/>
        <v>98175.5</v>
      </c>
      <c r="V35" s="28">
        <f t="shared" si="1"/>
        <v>101510.5</v>
      </c>
    </row>
    <row r="36" spans="1:22" ht="84.75" customHeight="1" x14ac:dyDescent="0.25">
      <c r="A36" s="11"/>
      <c r="B36" s="11"/>
      <c r="C36" s="18" t="s">
        <v>83</v>
      </c>
      <c r="D36" s="18" t="s">
        <v>16</v>
      </c>
      <c r="E36" s="18" t="s">
        <v>43</v>
      </c>
      <c r="F36" s="18" t="s">
        <v>98</v>
      </c>
      <c r="G36" s="18" t="s">
        <v>97</v>
      </c>
      <c r="H36" s="18" t="s">
        <v>24</v>
      </c>
      <c r="I36" s="18" t="s">
        <v>44</v>
      </c>
      <c r="J36" s="18" t="s">
        <v>106</v>
      </c>
      <c r="K36" s="11" t="s">
        <v>81</v>
      </c>
      <c r="L36" s="13" t="s">
        <v>86</v>
      </c>
      <c r="M36" s="14"/>
      <c r="N36" s="14"/>
      <c r="O36" s="14"/>
      <c r="P36" s="14"/>
      <c r="Q36" s="20">
        <v>88836</v>
      </c>
      <c r="R36" s="20">
        <v>88836</v>
      </c>
      <c r="S36" s="20">
        <v>88836</v>
      </c>
      <c r="T36" s="20">
        <v>95096.5</v>
      </c>
      <c r="U36" s="20">
        <v>98175.5</v>
      </c>
      <c r="V36" s="20">
        <v>101510.5</v>
      </c>
    </row>
    <row r="37" spans="1:22" ht="130.5" customHeight="1" x14ac:dyDescent="0.3">
      <c r="A37" s="11"/>
      <c r="B37" s="11"/>
      <c r="C37" s="18" t="s">
        <v>83</v>
      </c>
      <c r="D37" s="18" t="s">
        <v>16</v>
      </c>
      <c r="E37" s="18" t="s">
        <v>43</v>
      </c>
      <c r="F37" s="18" t="s">
        <v>96</v>
      </c>
      <c r="G37" s="18" t="s">
        <v>65</v>
      </c>
      <c r="H37" s="18" t="s">
        <v>24</v>
      </c>
      <c r="I37" s="18" t="s">
        <v>44</v>
      </c>
      <c r="J37" s="18" t="s">
        <v>106</v>
      </c>
      <c r="K37" s="17" t="s">
        <v>82</v>
      </c>
      <c r="L37" s="13" t="s">
        <v>86</v>
      </c>
      <c r="M37" s="24"/>
      <c r="N37" s="24"/>
      <c r="O37" s="24"/>
      <c r="P37" s="24"/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</row>
    <row r="38" spans="1:22" ht="130.5" customHeight="1" x14ac:dyDescent="0.3">
      <c r="A38" s="8" t="s">
        <v>59</v>
      </c>
      <c r="B38" s="33" t="s">
        <v>94</v>
      </c>
      <c r="C38" s="18"/>
      <c r="D38" s="34" t="s">
        <v>16</v>
      </c>
      <c r="E38" s="34" t="s">
        <v>43</v>
      </c>
      <c r="F38" s="34" t="s">
        <v>99</v>
      </c>
      <c r="G38" s="34" t="s">
        <v>101</v>
      </c>
      <c r="H38" s="34" t="s">
        <v>100</v>
      </c>
      <c r="I38" s="34" t="s">
        <v>44</v>
      </c>
      <c r="J38" s="34" t="s">
        <v>106</v>
      </c>
      <c r="K38" s="17"/>
      <c r="L38" s="13"/>
      <c r="M38" s="24"/>
      <c r="N38" s="24"/>
      <c r="O38" s="24"/>
      <c r="P38" s="24"/>
      <c r="Q38" s="28">
        <f>Q39</f>
        <v>2605822.44</v>
      </c>
      <c r="R38" s="28">
        <f>R39</f>
        <v>1754563</v>
      </c>
      <c r="S38" s="28">
        <f>S39</f>
        <v>2605822</v>
      </c>
      <c r="T38" s="28">
        <f>SUM(T39:T41)</f>
        <v>7599605</v>
      </c>
      <c r="U38" s="28">
        <f>SUM(U39:U41)</f>
        <v>2261193</v>
      </c>
      <c r="V38" s="28">
        <f>SUM(V39:V41)</f>
        <v>2335076</v>
      </c>
    </row>
    <row r="39" spans="1:22" ht="130.5" customHeight="1" x14ac:dyDescent="0.3">
      <c r="A39" s="11"/>
      <c r="B39" s="11"/>
      <c r="C39" s="18" t="s">
        <v>83</v>
      </c>
      <c r="D39" s="18" t="s">
        <v>16</v>
      </c>
      <c r="E39" s="18" t="s">
        <v>43</v>
      </c>
      <c r="F39" s="18" t="s">
        <v>99</v>
      </c>
      <c r="G39" s="18" t="s">
        <v>84</v>
      </c>
      <c r="H39" s="18" t="s">
        <v>24</v>
      </c>
      <c r="I39" s="18" t="s">
        <v>44</v>
      </c>
      <c r="J39" s="18" t="s">
        <v>106</v>
      </c>
      <c r="K39" s="26" t="s">
        <v>85</v>
      </c>
      <c r="L39" s="13" t="s">
        <v>86</v>
      </c>
      <c r="M39" s="24"/>
      <c r="N39" s="24"/>
      <c r="O39" s="24"/>
      <c r="P39" s="24"/>
      <c r="Q39" s="20">
        <v>2605822.44</v>
      </c>
      <c r="R39" s="20">
        <v>1754563</v>
      </c>
      <c r="S39" s="20">
        <v>2605822</v>
      </c>
      <c r="T39" s="20">
        <v>7599605</v>
      </c>
      <c r="U39" s="20">
        <v>2261193</v>
      </c>
      <c r="V39" s="20">
        <v>2335076</v>
      </c>
    </row>
    <row r="40" spans="1:22" ht="130.5" customHeight="1" x14ac:dyDescent="0.3">
      <c r="A40" s="11"/>
      <c r="B40" s="11"/>
      <c r="C40" s="18"/>
      <c r="D40" s="18"/>
      <c r="E40" s="18"/>
      <c r="F40" s="18"/>
      <c r="G40" s="18"/>
      <c r="H40" s="18"/>
      <c r="I40" s="18"/>
      <c r="J40" s="18"/>
      <c r="K40" s="26"/>
      <c r="L40" s="13"/>
      <c r="M40" s="24"/>
      <c r="N40" s="24"/>
      <c r="O40" s="24"/>
      <c r="P40" s="24"/>
      <c r="Q40" s="22">
        <f>Q41</f>
        <v>101610</v>
      </c>
      <c r="R40" s="22">
        <f>R41</f>
        <v>0</v>
      </c>
      <c r="S40" s="22">
        <f>S41</f>
        <v>101610</v>
      </c>
      <c r="T40" s="20"/>
      <c r="U40" s="20"/>
      <c r="V40" s="20"/>
    </row>
    <row r="41" spans="1:22" ht="130.5" customHeight="1" x14ac:dyDescent="0.3">
      <c r="A41" s="11"/>
      <c r="B41" s="11"/>
      <c r="C41" s="18" t="s">
        <v>83</v>
      </c>
      <c r="D41" s="18" t="s">
        <v>16</v>
      </c>
      <c r="E41" s="18" t="s">
        <v>43</v>
      </c>
      <c r="F41" s="18" t="s">
        <v>103</v>
      </c>
      <c r="G41" s="18" t="s">
        <v>104</v>
      </c>
      <c r="H41" s="18" t="s">
        <v>24</v>
      </c>
      <c r="I41" s="18" t="s">
        <v>44</v>
      </c>
      <c r="J41" s="18" t="s">
        <v>106</v>
      </c>
      <c r="K41" s="36" t="s">
        <v>111</v>
      </c>
      <c r="L41" s="37" t="s">
        <v>86</v>
      </c>
      <c r="M41" s="35"/>
      <c r="N41" s="35"/>
      <c r="O41" s="35"/>
      <c r="P41" s="35"/>
      <c r="Q41" s="20">
        <v>101610</v>
      </c>
      <c r="R41" s="20">
        <v>0</v>
      </c>
      <c r="S41" s="20">
        <v>101610</v>
      </c>
      <c r="T41" s="20">
        <v>0</v>
      </c>
      <c r="U41" s="20">
        <v>0</v>
      </c>
      <c r="V41" s="20">
        <v>0</v>
      </c>
    </row>
    <row r="42" spans="1:22" ht="30.75" customHeight="1" x14ac:dyDescent="0.25">
      <c r="A42" s="5"/>
      <c r="B42" s="5" t="s">
        <v>62</v>
      </c>
      <c r="C42" s="6"/>
      <c r="D42" s="6"/>
      <c r="E42" s="6"/>
      <c r="F42" s="6"/>
      <c r="G42" s="6"/>
      <c r="H42" s="6"/>
      <c r="I42" s="6"/>
      <c r="J42" s="6"/>
      <c r="K42" s="11"/>
      <c r="L42" s="7"/>
      <c r="M42" s="5"/>
      <c r="N42" s="5"/>
      <c r="O42" s="5"/>
      <c r="P42" s="5"/>
      <c r="Q42" s="27">
        <f>Q8</f>
        <v>5440517.4399999995</v>
      </c>
      <c r="R42" s="27">
        <f>R8</f>
        <v>3724199.63</v>
      </c>
      <c r="S42" s="27">
        <f>S8</f>
        <v>5401732.6600000001</v>
      </c>
      <c r="T42" s="27">
        <f>T8+T30</f>
        <v>10398798.5</v>
      </c>
      <c r="U42" s="27">
        <f>U8+U30</f>
        <v>5038107.5</v>
      </c>
      <c r="V42" s="27">
        <f>V8+V30</f>
        <v>6115893.5</v>
      </c>
    </row>
    <row r="43" spans="1:22" ht="20.25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</sheetData>
  <mergeCells count="16">
    <mergeCell ref="M4:P5"/>
    <mergeCell ref="Q4:Q6"/>
    <mergeCell ref="B4:B6"/>
    <mergeCell ref="C4:J4"/>
    <mergeCell ref="K4:K6"/>
    <mergeCell ref="L4:L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phoneticPr fontId="38" type="noConversion"/>
  <pageMargins left="0.70866141732283472" right="0" top="0.43" bottom="0.31" header="0.2" footer="0.31496062992125984"/>
  <pageSetup paperSize="8" scale="29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Администратор</cp:lastModifiedBy>
  <cp:lastPrinted>2021-11-17T07:19:52Z</cp:lastPrinted>
  <dcterms:created xsi:type="dcterms:W3CDTF">2016-10-27T13:58:29Z</dcterms:created>
  <dcterms:modified xsi:type="dcterms:W3CDTF">2021-12-23T14:02:51Z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