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'Воробейня'!$A$1:$I$124</definedName>
  </definedNames>
  <calcPr fullCalcOnLoad="1"/>
</workbook>
</file>

<file path=xl/sharedStrings.xml><?xml version="1.0" encoding="utf-8"?>
<sst xmlns="http://schemas.openxmlformats.org/spreadsheetml/2006/main" count="375" uniqueCount="107">
  <si>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</si>
  <si>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</si>
  <si>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</si>
  <si>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</si>
  <si>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</si>
  <si>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</si>
  <si>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</si>
  <si>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</si>
  <si>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</si>
  <si>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</si>
  <si>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</si>
  <si>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</si>
  <si>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</si>
  <si>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</si>
  <si>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</si>
  <si>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</si>
  <si>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</si>
  <si>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</si>
  <si>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</si>
  <si>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</si>
  <si>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</si>
  <si>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</si>
  <si>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</si>
  <si>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</si>
  <si>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</si>
  <si>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</si>
  <si>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</si>
  <si>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</si>
  <si>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</si>
  <si>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</si>
  <si>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</si>
  <si>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</si>
  <si>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</si>
  <si>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</si>
  <si>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</si>
  <si>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</si>
  <si>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</si>
  <si>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</si>
  <si>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</si>
  <si>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</si>
  <si>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</si>
  <si>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</si>
  <si>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</si>
  <si>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</si>
  <si>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</si>
  <si>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</si>
  <si>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</si>
  <si>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</si>
  <si>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</si>
  <si>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</si>
  <si>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</si>
  <si>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</si>
  <si>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</si>
  <si>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</si>
  <si>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</si>
  <si>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</si>
  <si>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</si>
  <si>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</si>
  <si>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</si>
  <si>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</si>
  <si>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</si>
  <si>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</si>
  <si>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</si>
  <si>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</si>
  <si>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</si>
  <si>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</si>
  <si>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</si>
  <si>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</si>
  <si>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</si>
  <si>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</si>
  <si>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</si>
  <si>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</si>
  <si>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</si>
  <si>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</si>
  <si>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</si>
  <si>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</si>
  <si>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</si>
  <si>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</si>
  <si>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</si>
  <si>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</si>
  <si>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</si>
  <si>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</si>
  <si>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</si>
  <si>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</si>
  <si>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</si>
  <si>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</si>
  <si>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</si>
  <si>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</si>
  <si>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</si>
  <si>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</si>
  <si>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</si>
  <si>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</si>
  <si>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</si>
  <si>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</rPr>
      <t xml:space="preserve"> 26 84400</t>
    </r>
  </si>
  <si>
    <r>
      <t>22 0</t>
    </r>
    <r>
      <rPr>
        <sz val="12"/>
        <rFont val="Times New Roman"/>
        <family val="1"/>
      </rPr>
      <t xml:space="preserve"> 26 84400</t>
    </r>
  </si>
  <si>
    <t>Эксплуатация и содержание имущества  казны муниципального образования</t>
  </si>
  <si>
    <t>от 13   декабря 2018г  №3-207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</si>
  <si>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</si>
  <si>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</si>
  <si>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</si>
  <si>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 xml:space="preserve">  Образование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</si>
  <si>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</si>
  <si>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</si>
  <si>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Мероприятия по работе с семьей, детьми и молодежью</t>
  </si>
  <si>
    <t xml:space="preserve">    Физическая культура и спорт</t>
  </si>
  <si>
    <t xml:space="preserve">      Массовый спорт</t>
  </si>
  <si>
    <t xml:space="preserve">  Мероприятия по развитию физической культуры и спорта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</si>
</sst>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33" borderId="13" xfId="61" applyNumberFormat="1" applyFont="1" applyFill="1" applyBorder="1" applyAlignment="1">
      <alignment horizontal="center" vertical="center" wrapText="1"/>
    </xf>
    <xf numFmtId="0" fontId="7" fillId="31" borderId="10" xfId="44" applyNumberFormat="1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5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10" fillId="31" borderId="10" xfId="43" applyNumberFormat="1" applyFont="1" applyFill="1" applyBorder="1" applyAlignment="1">
      <alignment horizontal="center" vertical="center" wrapText="1"/>
    </xf>
    <xf numFmtId="49" fontId="10" fillId="31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49" fontId="11" fillId="0" borderId="10" xfId="61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9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11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9" fillId="0" borderId="15" xfId="5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9" fillId="33" borderId="20" xfId="44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9" fillId="33" borderId="16" xfId="44" applyNumberFormat="1" applyFont="1" applyFill="1" applyBorder="1" applyAlignment="1">
      <alignment horizontal="left" vertical="center" wrapText="1"/>
    </xf>
    <xf numFmtId="0" fontId="3" fillId="0" borderId="16" xfId="44" applyNumberFormat="1" applyFont="1" applyFill="1" applyBorder="1" applyAlignment="1">
      <alignment horizontal="left" vertical="center" wrapText="1"/>
    </xf>
    <xf numFmtId="49" fontId="11" fillId="0" borderId="11" xfId="57" applyNumberFormat="1" applyFont="1" applyFill="1" applyBorder="1" applyAlignment="1">
      <alignment horizontal="center" vertical="center" wrapText="1"/>
    </xf>
    <xf numFmtId="49" fontId="11" fillId="0" borderId="15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86" zoomScaleNormal="86" zoomScaleSheetLayoutView="86" zoomScalePageLayoutView="0" workbookViewId="0" topLeftCell="A6">
      <selection activeCell="G69" sqref="G69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85" t="s">
        <v>64</v>
      </c>
      <c r="F1" s="85"/>
      <c r="G1" s="85"/>
      <c r="H1" s="85"/>
      <c r="I1" s="85"/>
    </row>
    <row r="2" spans="3:9" ht="19.5" customHeight="1">
      <c r="C2" s="84" t="s">
        <v>65</v>
      </c>
      <c r="D2" s="84"/>
      <c r="E2" s="84"/>
      <c r="F2" s="84"/>
      <c r="G2" s="84"/>
      <c r="H2" s="84"/>
      <c r="I2" s="84"/>
    </row>
    <row r="3" spans="3:9" ht="15.75" customHeight="1">
      <c r="C3" s="84" t="s">
        <v>96</v>
      </c>
      <c r="D3" s="84"/>
      <c r="E3" s="84"/>
      <c r="F3" s="84"/>
      <c r="G3" s="84"/>
      <c r="H3" s="84"/>
      <c r="I3" s="84"/>
    </row>
    <row r="4" spans="3:9" ht="39.75" customHeight="1">
      <c r="C4" s="89" t="s">
        <v>79</v>
      </c>
      <c r="D4" s="89"/>
      <c r="E4" s="89"/>
      <c r="F4" s="89"/>
      <c r="G4" s="89"/>
      <c r="H4" s="89"/>
      <c r="I4" s="89"/>
    </row>
    <row r="5" spans="1:9" ht="38.25" customHeight="1">
      <c r="A5" s="88" t="s">
        <v>80</v>
      </c>
      <c r="B5" s="88"/>
      <c r="C5" s="88"/>
      <c r="D5" s="88"/>
      <c r="E5" s="88"/>
      <c r="F5" s="88"/>
      <c r="G5" s="88"/>
      <c r="H5" s="88"/>
      <c r="I5" s="88"/>
    </row>
    <row r="6" spans="1:9" ht="27" customHeight="1">
      <c r="A6" s="19"/>
      <c r="B6" s="19"/>
      <c r="C6" s="19"/>
      <c r="D6" s="19"/>
      <c r="E6" s="19"/>
      <c r="F6" s="19"/>
      <c r="G6" s="87" t="s">
        <v>44</v>
      </c>
      <c r="H6" s="87"/>
      <c r="I6" s="87"/>
    </row>
    <row r="7" spans="1:9" ht="3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81</v>
      </c>
      <c r="H7" s="2" t="s">
        <v>53</v>
      </c>
      <c r="I7" s="2" t="s">
        <v>82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6" t="s">
        <v>66</v>
      </c>
      <c r="B9" s="26">
        <v>922</v>
      </c>
      <c r="C9" s="26"/>
      <c r="D9" s="26"/>
      <c r="E9" s="26"/>
      <c r="F9" s="26"/>
      <c r="G9" s="26">
        <v>6942311.08</v>
      </c>
      <c r="H9" s="26">
        <f>H122</f>
        <v>3415061</v>
      </c>
      <c r="I9" s="26">
        <f>I122</f>
        <v>3572983</v>
      </c>
    </row>
    <row r="10" spans="1:9" ht="18.75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v>2591463.12</v>
      </c>
      <c r="H10" s="9">
        <f>H31+H11+H15+H27+H23</f>
        <v>1879420</v>
      </c>
      <c r="I10" s="9">
        <f>I31+I11+I15+I27+I23</f>
        <v>1841104</v>
      </c>
    </row>
    <row r="11" spans="1:9" ht="56.25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v>643331</v>
      </c>
      <c r="H11" s="55">
        <f aca="true" t="shared" si="0" ref="H11:I13">H12</f>
        <v>411550</v>
      </c>
      <c r="I11" s="55">
        <f t="shared" si="0"/>
        <v>417600</v>
      </c>
    </row>
    <row r="12" spans="1:9" ht="37.5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643331</v>
      </c>
      <c r="H12" s="17">
        <f t="shared" si="0"/>
        <v>411550</v>
      </c>
      <c r="I12" s="17">
        <f t="shared" si="0"/>
        <v>417600</v>
      </c>
    </row>
    <row r="13" spans="1:9" ht="112.5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643331</v>
      </c>
      <c r="H13" s="17">
        <f t="shared" si="0"/>
        <v>411550</v>
      </c>
      <c r="I13" s="17">
        <f t="shared" si="0"/>
        <v>417600</v>
      </c>
    </row>
    <row r="14" spans="1:9" ht="37.5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643331</v>
      </c>
      <c r="H14" s="17">
        <v>411550</v>
      </c>
      <c r="I14" s="17">
        <v>417600</v>
      </c>
    </row>
    <row r="15" spans="1:9" ht="93.75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v>1806224.12</v>
      </c>
      <c r="H15" s="55">
        <f>H16</f>
        <v>1370240</v>
      </c>
      <c r="I15" s="55">
        <f>I16</f>
        <v>1326104</v>
      </c>
    </row>
    <row r="16" spans="1:9" ht="56.25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v>1806224.12</v>
      </c>
      <c r="H16" s="17">
        <f>H17+H19+H21</f>
        <v>1370240</v>
      </c>
      <c r="I16" s="17">
        <f>I17+I19+I21</f>
        <v>1326104</v>
      </c>
    </row>
    <row r="17" spans="1:9" ht="112.5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v>1433610.12</v>
      </c>
      <c r="H17" s="17">
        <f>H18</f>
        <v>1211560</v>
      </c>
      <c r="I17" s="17">
        <f>I18</f>
        <v>1229400</v>
      </c>
    </row>
    <row r="18" spans="1:9" ht="37.5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v>1433610.12</v>
      </c>
      <c r="H18" s="17">
        <f>938000+273560</f>
        <v>1211560</v>
      </c>
      <c r="I18" s="17">
        <f>951400+278000</f>
        <v>1229400</v>
      </c>
    </row>
    <row r="19" spans="1:9" ht="31.5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v>357328</v>
      </c>
      <c r="H19" s="17">
        <f>H20</f>
        <v>148000</v>
      </c>
      <c r="I19" s="17">
        <f>I20</f>
        <v>86024</v>
      </c>
    </row>
    <row r="20" spans="1:9" ht="31.5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357328</v>
      </c>
      <c r="H20" s="17">
        <v>148000</v>
      </c>
      <c r="I20" s="17">
        <v>86024</v>
      </c>
    </row>
    <row r="21" spans="1:9" ht="15.75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v>15286</v>
      </c>
      <c r="H21" s="17">
        <f>H22</f>
        <v>10680</v>
      </c>
      <c r="I21" s="17">
        <f>I22</f>
        <v>10680</v>
      </c>
    </row>
    <row r="22" spans="1:9" ht="15.75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15286</v>
      </c>
      <c r="H22" s="17">
        <v>10680</v>
      </c>
      <c r="I22" s="17">
        <v>10680</v>
      </c>
    </row>
    <row r="23" spans="1:9" ht="37.5">
      <c r="A23" s="37" t="s">
        <v>89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>
      <c r="A24" s="40" t="s">
        <v>90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7500</v>
      </c>
      <c r="H24" s="17"/>
      <c r="I24" s="17"/>
    </row>
    <row r="25" spans="1:9" ht="15.75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7500</v>
      </c>
      <c r="H25" s="17"/>
      <c r="I25" s="17"/>
    </row>
    <row r="26" spans="1:9" ht="15.75">
      <c r="A26" s="71" t="s">
        <v>91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7500</v>
      </c>
      <c r="H26" s="17"/>
      <c r="I26" s="17"/>
    </row>
    <row r="27" spans="1:9" ht="31.5" customHeight="1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5000</v>
      </c>
      <c r="H27" s="55">
        <f aca="true" t="shared" si="1" ref="H27:I29">H28</f>
        <v>5000</v>
      </c>
      <c r="I27" s="55">
        <f t="shared" si="1"/>
        <v>5000</v>
      </c>
    </row>
    <row r="28" spans="1:9" ht="15.75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129408</v>
      </c>
      <c r="H31" s="55">
        <f>H32+H42+H37+H45</f>
        <v>92630</v>
      </c>
      <c r="I31" s="55">
        <f>I32+I42+I37+I45</f>
        <v>92400</v>
      </c>
    </row>
    <row r="32" spans="1:9" ht="31.5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45000</v>
      </c>
      <c r="H32" s="6">
        <f>H33+H35</f>
        <v>15000</v>
      </c>
      <c r="I32" s="6">
        <f>I33+I35</f>
        <v>13500</v>
      </c>
    </row>
    <row r="33" spans="1:9" ht="31.5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v>40000</v>
      </c>
      <c r="H33" s="6">
        <f>H34</f>
        <v>10000</v>
      </c>
      <c r="I33" s="6">
        <f>I34</f>
        <v>8500</v>
      </c>
    </row>
    <row r="34" spans="1:9" ht="31.5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40000</v>
      </c>
      <c r="H34" s="6">
        <v>10000</v>
      </c>
      <c r="I34" s="6">
        <v>8500</v>
      </c>
    </row>
    <row r="35" spans="1:9" ht="15.75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aca="true" t="shared" si="2" ref="G37:I38">G38</f>
        <v>0</v>
      </c>
      <c r="H37" s="6">
        <f t="shared" si="2"/>
        <v>0</v>
      </c>
      <c r="I37" s="6">
        <f t="shared" si="2"/>
        <v>0</v>
      </c>
    </row>
    <row r="38" spans="1:9" ht="31.5" hidden="1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>
      <c r="A42" s="31" t="s">
        <v>95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aca="true" t="shared" si="3" ref="G42:I43">G43</f>
        <v>83808</v>
      </c>
      <c r="H42" s="6">
        <f t="shared" si="3"/>
        <v>77030</v>
      </c>
      <c r="I42" s="6">
        <f t="shared" si="3"/>
        <v>78300</v>
      </c>
    </row>
    <row r="43" spans="1:9" ht="31.5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>
      <c r="A45" s="40" t="s">
        <v>83</v>
      </c>
      <c r="B45" s="73">
        <v>922</v>
      </c>
      <c r="C45" s="74" t="s">
        <v>9</v>
      </c>
      <c r="D45" s="74">
        <v>13</v>
      </c>
      <c r="E45" s="57" t="s">
        <v>93</v>
      </c>
      <c r="F45" s="74"/>
      <c r="G45" s="74">
        <f aca="true" t="shared" si="4" ref="G45:I46">G46</f>
        <v>600</v>
      </c>
      <c r="H45" s="74">
        <f t="shared" si="4"/>
        <v>600</v>
      </c>
      <c r="I45" s="74">
        <f t="shared" si="4"/>
        <v>600</v>
      </c>
    </row>
    <row r="46" spans="1:9" ht="15.75">
      <c r="A46" s="41" t="s">
        <v>39</v>
      </c>
      <c r="B46" s="73">
        <v>922</v>
      </c>
      <c r="C46" s="6" t="s">
        <v>9</v>
      </c>
      <c r="D46" s="6">
        <v>13</v>
      </c>
      <c r="E46" s="18" t="s">
        <v>94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>
      <c r="A47" s="41" t="s">
        <v>84</v>
      </c>
      <c r="B47" s="73">
        <v>922</v>
      </c>
      <c r="C47" s="6" t="s">
        <v>9</v>
      </c>
      <c r="D47" s="6">
        <v>13</v>
      </c>
      <c r="E47" s="18" t="s">
        <v>94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aca="true" t="shared" si="5" ref="G48:I49">H49</f>
        <v>79305</v>
      </c>
      <c r="I48" s="9">
        <f t="shared" si="5"/>
        <v>79305</v>
      </c>
    </row>
    <row r="49" spans="1:9" ht="15.75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aca="true" t="shared" si="6" ref="G55:I58">G56</f>
        <v>15000</v>
      </c>
      <c r="H55" s="14">
        <f t="shared" si="6"/>
        <v>15000</v>
      </c>
      <c r="I55" s="14">
        <f t="shared" si="6"/>
        <v>15000</v>
      </c>
    </row>
    <row r="56" spans="1:9" ht="47.25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1845642.93</v>
      </c>
      <c r="H60" s="27">
        <f aca="true" t="shared" si="7" ref="H60:I63">H61</f>
        <v>1121917</v>
      </c>
      <c r="I60" s="27">
        <f t="shared" si="7"/>
        <v>1267989</v>
      </c>
    </row>
    <row r="61" spans="1:9" ht="15.75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1845642.93</v>
      </c>
      <c r="H61" s="6">
        <f t="shared" si="7"/>
        <v>1121917</v>
      </c>
      <c r="I61" s="6">
        <f t="shared" si="7"/>
        <v>1267989</v>
      </c>
    </row>
    <row r="62" spans="1:9" ht="31.5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1845642.93</v>
      </c>
      <c r="H62" s="6">
        <f t="shared" si="7"/>
        <v>1121917</v>
      </c>
      <c r="I62" s="6">
        <f t="shared" si="7"/>
        <v>1267989</v>
      </c>
    </row>
    <row r="63" spans="1:9" ht="31.5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1845642.93</v>
      </c>
      <c r="H63" s="6">
        <f t="shared" si="7"/>
        <v>1121917</v>
      </c>
      <c r="I63" s="6">
        <f t="shared" si="7"/>
        <v>1267989</v>
      </c>
    </row>
    <row r="64" spans="1:9" ht="31.5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1845642.93</v>
      </c>
      <c r="H64" s="6">
        <v>1121917</v>
      </c>
      <c r="I64" s="6">
        <v>1267989</v>
      </c>
    </row>
    <row r="65" spans="1:9" ht="15.75">
      <c r="A65" s="38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v>2257676.15</v>
      </c>
      <c r="H65" s="9">
        <f>H66</f>
        <v>142073</v>
      </c>
      <c r="I65" s="36">
        <f>I66</f>
        <v>134500</v>
      </c>
    </row>
    <row r="66" spans="1:9" ht="15.75">
      <c r="A66" s="78" t="s">
        <v>26</v>
      </c>
      <c r="B66" s="73">
        <v>922</v>
      </c>
      <c r="C66" s="6" t="s">
        <v>15</v>
      </c>
      <c r="D66" s="15" t="s">
        <v>11</v>
      </c>
      <c r="E66" s="6"/>
      <c r="F66" s="6"/>
      <c r="G66" s="6">
        <v>2257676.15</v>
      </c>
      <c r="H66" s="6">
        <f>H67+H70+H73+H76</f>
        <v>142073</v>
      </c>
      <c r="I66" s="6">
        <f>I67+I70+I73+I76</f>
        <v>134500</v>
      </c>
    </row>
    <row r="67" spans="1:9" ht="15.75">
      <c r="A67" s="78" t="s">
        <v>54</v>
      </c>
      <c r="B67" s="73">
        <v>922</v>
      </c>
      <c r="C67" s="6" t="s">
        <v>15</v>
      </c>
      <c r="D67" s="15" t="s">
        <v>11</v>
      </c>
      <c r="E67" s="6">
        <v>2201981690</v>
      </c>
      <c r="F67" s="6"/>
      <c r="G67" s="6">
        <f aca="true" t="shared" si="8" ref="G67:I68">G68</f>
        <v>216602</v>
      </c>
      <c r="H67" s="6">
        <f t="shared" si="8"/>
        <v>142073</v>
      </c>
      <c r="I67" s="6">
        <f t="shared" si="8"/>
        <v>134500</v>
      </c>
    </row>
    <row r="68" spans="1:9" ht="31.5">
      <c r="A68" s="79" t="s">
        <v>51</v>
      </c>
      <c r="B68" s="73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216602</v>
      </c>
      <c r="H68" s="6">
        <f t="shared" si="8"/>
        <v>142073</v>
      </c>
      <c r="I68" s="6">
        <f t="shared" si="8"/>
        <v>134500</v>
      </c>
    </row>
    <row r="69" spans="1:9" ht="31.5">
      <c r="A69" s="79" t="s">
        <v>47</v>
      </c>
      <c r="B69" s="73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216602</v>
      </c>
      <c r="H69" s="6">
        <v>142073</v>
      </c>
      <c r="I69" s="6">
        <v>134500</v>
      </c>
    </row>
    <row r="70" spans="1:9" ht="15.75" hidden="1">
      <c r="A70" s="78" t="s">
        <v>34</v>
      </c>
      <c r="B70" s="73">
        <v>922</v>
      </c>
      <c r="C70" s="6" t="s">
        <v>15</v>
      </c>
      <c r="D70" s="15" t="s">
        <v>11</v>
      </c>
      <c r="E70" s="6">
        <v>2202081700</v>
      </c>
      <c r="F70" s="6"/>
      <c r="G70" s="6">
        <f aca="true" t="shared" si="9" ref="G70:I71">G71</f>
        <v>0</v>
      </c>
      <c r="H70" s="6">
        <f t="shared" si="9"/>
        <v>0</v>
      </c>
      <c r="I70" s="6">
        <f t="shared" si="9"/>
        <v>0</v>
      </c>
    </row>
    <row r="71" spans="1:9" ht="31.5" hidden="1">
      <c r="A71" s="79" t="s">
        <v>51</v>
      </c>
      <c r="B71" s="73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>
      <c r="A72" s="79" t="s">
        <v>47</v>
      </c>
      <c r="B72" s="73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>
      <c r="A73" s="78" t="s">
        <v>35</v>
      </c>
      <c r="B73" s="73">
        <v>922</v>
      </c>
      <c r="C73" s="6" t="s">
        <v>15</v>
      </c>
      <c r="D73" s="15" t="s">
        <v>11</v>
      </c>
      <c r="E73" s="6">
        <v>2202181710</v>
      </c>
      <c r="F73" s="6"/>
      <c r="G73" s="6">
        <f aca="true" t="shared" si="10" ref="G73:I74">G74</f>
        <v>0</v>
      </c>
      <c r="H73" s="6">
        <f t="shared" si="10"/>
        <v>0</v>
      </c>
      <c r="I73" s="6">
        <f t="shared" si="10"/>
        <v>0</v>
      </c>
    </row>
    <row r="74" spans="1:9" ht="31.5" hidden="1">
      <c r="A74" s="79" t="s">
        <v>51</v>
      </c>
      <c r="B74" s="73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>
      <c r="A75" s="79" t="s">
        <v>47</v>
      </c>
      <c r="B75" s="73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>
      <c r="A76" s="78" t="s">
        <v>55</v>
      </c>
      <c r="B76" s="73">
        <v>922</v>
      </c>
      <c r="C76" s="6" t="s">
        <v>15</v>
      </c>
      <c r="D76" s="15" t="s">
        <v>11</v>
      </c>
      <c r="E76" s="6">
        <v>2202281730</v>
      </c>
      <c r="F76" s="6"/>
      <c r="G76" s="6">
        <f aca="true" t="shared" si="11" ref="G76:I77">G77</f>
        <v>0</v>
      </c>
      <c r="H76" s="6">
        <f t="shared" si="11"/>
        <v>0</v>
      </c>
      <c r="I76" s="6">
        <f t="shared" si="11"/>
        <v>0</v>
      </c>
    </row>
    <row r="77" spans="1:9" ht="31.5" hidden="1">
      <c r="A77" s="79" t="s">
        <v>51</v>
      </c>
      <c r="B77" s="73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>
      <c r="A78" s="79" t="s">
        <v>47</v>
      </c>
      <c r="B78" s="73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>
      <c r="A79" s="80" t="s">
        <v>29</v>
      </c>
      <c r="B79" s="68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aca="true" t="shared" si="12" ref="G79:I82">G80</f>
        <v>0</v>
      </c>
      <c r="H79" s="9">
        <f t="shared" si="12"/>
        <v>0</v>
      </c>
      <c r="I79" s="9">
        <f t="shared" si="12"/>
        <v>0</v>
      </c>
    </row>
    <row r="80" spans="1:9" ht="15.75" hidden="1">
      <c r="A80" s="39" t="s">
        <v>56</v>
      </c>
      <c r="B80" s="73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>
      <c r="A81" s="78" t="s">
        <v>57</v>
      </c>
      <c r="B81" s="73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>
      <c r="A82" s="79" t="s">
        <v>51</v>
      </c>
      <c r="B82" s="73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>
      <c r="A83" s="79" t="s">
        <v>47</v>
      </c>
      <c r="B83" s="73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customHeight="1" hidden="1">
      <c r="A84" s="80" t="s">
        <v>30</v>
      </c>
      <c r="B84" s="68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aca="true" t="shared" si="13" ref="G84:I87">G85</f>
        <v>0</v>
      </c>
      <c r="H84" s="9">
        <f t="shared" si="13"/>
        <v>0</v>
      </c>
      <c r="I84" s="9">
        <f t="shared" si="13"/>
        <v>0</v>
      </c>
    </row>
    <row r="85" spans="1:9" ht="15.75" hidden="1">
      <c r="A85" s="81" t="s">
        <v>31</v>
      </c>
      <c r="B85" s="73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>
      <c r="A86" s="79" t="s">
        <v>58</v>
      </c>
      <c r="B86" s="73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>
      <c r="A87" s="25" t="s">
        <v>39</v>
      </c>
      <c r="B87" s="73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>
      <c r="A88" s="25" t="s">
        <v>40</v>
      </c>
      <c r="B88" s="73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>
      <c r="A89" s="25" t="s">
        <v>99</v>
      </c>
      <c r="B89" s="73">
        <v>922</v>
      </c>
      <c r="C89" s="82" t="s">
        <v>15</v>
      </c>
      <c r="D89" s="15" t="s">
        <v>11</v>
      </c>
      <c r="E89" s="17">
        <v>2202181710</v>
      </c>
      <c r="F89" s="6"/>
      <c r="G89" s="6">
        <v>498218.15</v>
      </c>
      <c r="H89" s="6">
        <v>0</v>
      </c>
      <c r="I89" s="6">
        <v>0</v>
      </c>
    </row>
    <row r="90" spans="1:9" ht="31.5">
      <c r="A90" s="25" t="s">
        <v>51</v>
      </c>
      <c r="B90" s="73">
        <v>922</v>
      </c>
      <c r="C90" s="82" t="s">
        <v>15</v>
      </c>
      <c r="D90" s="15" t="s">
        <v>11</v>
      </c>
      <c r="E90" s="17">
        <v>2202181710</v>
      </c>
      <c r="F90" s="6">
        <v>200</v>
      </c>
      <c r="G90" s="6">
        <v>498218.15</v>
      </c>
      <c r="H90" s="6">
        <v>0</v>
      </c>
      <c r="I90" s="6">
        <v>0</v>
      </c>
    </row>
    <row r="91" spans="1:9" ht="31.5">
      <c r="A91" s="25" t="s">
        <v>47</v>
      </c>
      <c r="B91" s="73">
        <v>922</v>
      </c>
      <c r="C91" s="82" t="s">
        <v>15</v>
      </c>
      <c r="D91" s="15" t="s">
        <v>11</v>
      </c>
      <c r="E91" s="17">
        <v>2202181710</v>
      </c>
      <c r="F91" s="6">
        <v>240</v>
      </c>
      <c r="G91" s="6">
        <v>498218.15</v>
      </c>
      <c r="H91" s="6">
        <v>0</v>
      </c>
      <c r="I91" s="6">
        <v>0</v>
      </c>
    </row>
    <row r="92" spans="1:9" ht="15.75">
      <c r="A92" s="25" t="s">
        <v>55</v>
      </c>
      <c r="B92" s="73">
        <v>922</v>
      </c>
      <c r="C92" s="11" t="s">
        <v>15</v>
      </c>
      <c r="D92" s="6" t="s">
        <v>11</v>
      </c>
      <c r="E92" s="17">
        <v>2202281730</v>
      </c>
      <c r="F92" s="6"/>
      <c r="G92" s="6">
        <v>542856</v>
      </c>
      <c r="H92" s="6">
        <v>0</v>
      </c>
      <c r="I92" s="6">
        <v>0</v>
      </c>
    </row>
    <row r="93" spans="1:9" ht="31.5">
      <c r="A93" s="25" t="str">
        <f>A68</f>
        <v>Закупка товаров, работ и услуг для обеспечения государственных  (муниципальных) нужд</v>
      </c>
      <c r="B93" s="73">
        <v>922</v>
      </c>
      <c r="C93" s="11" t="s">
        <v>15</v>
      </c>
      <c r="D93" s="6" t="s">
        <v>11</v>
      </c>
      <c r="E93" s="17">
        <v>2202281730</v>
      </c>
      <c r="F93" s="6">
        <v>200</v>
      </c>
      <c r="G93" s="6">
        <v>542856</v>
      </c>
      <c r="H93" s="6">
        <v>0</v>
      </c>
      <c r="I93" s="6">
        <v>0</v>
      </c>
    </row>
    <row r="94" spans="1:9" ht="31.5">
      <c r="A94" s="25" t="str">
        <f>A69</f>
        <v>Иные закупки товаров, работ и услуг для  обеспечения государственных (муниципальных) нужд</v>
      </c>
      <c r="B94" s="73">
        <v>922</v>
      </c>
      <c r="C94" s="11" t="s">
        <v>15</v>
      </c>
      <c r="D94" s="6" t="s">
        <v>11</v>
      </c>
      <c r="E94" s="17">
        <v>2202281730</v>
      </c>
      <c r="F94" s="6">
        <v>240</v>
      </c>
      <c r="G94" s="6">
        <v>542856</v>
      </c>
      <c r="H94" s="6">
        <v>0</v>
      </c>
      <c r="I94" s="6">
        <v>0</v>
      </c>
    </row>
    <row r="95" spans="1:9" ht="35.25" customHeight="1">
      <c r="A95" s="25" t="s">
        <v>97</v>
      </c>
      <c r="B95" s="73">
        <v>922</v>
      </c>
      <c r="C95" s="82" t="s">
        <v>15</v>
      </c>
      <c r="D95" s="15" t="s">
        <v>11</v>
      </c>
      <c r="E95" s="17" t="s">
        <v>98</v>
      </c>
      <c r="F95" s="6"/>
      <c r="G95" s="6">
        <v>1000000</v>
      </c>
      <c r="H95" s="6">
        <v>0</v>
      </c>
      <c r="I95" s="6">
        <v>0</v>
      </c>
    </row>
    <row r="96" spans="1:9" ht="33" customHeight="1">
      <c r="A96" s="25" t="s">
        <v>51</v>
      </c>
      <c r="B96" s="73">
        <v>922</v>
      </c>
      <c r="C96" s="82" t="s">
        <v>15</v>
      </c>
      <c r="D96" s="15" t="s">
        <v>11</v>
      </c>
      <c r="E96" s="17" t="s">
        <v>98</v>
      </c>
      <c r="F96" s="6">
        <v>200</v>
      </c>
      <c r="G96" s="6">
        <v>1000000</v>
      </c>
      <c r="H96" s="6">
        <v>0</v>
      </c>
      <c r="I96" s="6">
        <v>0</v>
      </c>
    </row>
    <row r="97" spans="1:9" ht="33" customHeight="1">
      <c r="A97" s="25" t="s">
        <v>47</v>
      </c>
      <c r="B97" s="73">
        <v>922</v>
      </c>
      <c r="C97" s="82" t="s">
        <v>15</v>
      </c>
      <c r="D97" s="15" t="s">
        <v>11</v>
      </c>
      <c r="E97" s="17" t="s">
        <v>98</v>
      </c>
      <c r="F97" s="6">
        <v>240</v>
      </c>
      <c r="G97" s="6">
        <v>1000000</v>
      </c>
      <c r="H97" s="6">
        <v>0</v>
      </c>
      <c r="I97" s="6">
        <v>0</v>
      </c>
    </row>
    <row r="98" spans="1:9" ht="21" customHeight="1">
      <c r="A98" s="40" t="s">
        <v>100</v>
      </c>
      <c r="B98" s="73">
        <v>922</v>
      </c>
      <c r="C98" s="82" t="s">
        <v>16</v>
      </c>
      <c r="D98" s="15"/>
      <c r="E98" s="17"/>
      <c r="F98" s="6"/>
      <c r="G98" s="6">
        <v>10000</v>
      </c>
      <c r="H98" s="6">
        <v>0</v>
      </c>
      <c r="I98" s="6">
        <v>0</v>
      </c>
    </row>
    <row r="99" spans="1:9" ht="18.75" customHeight="1">
      <c r="A99" s="25" t="s">
        <v>56</v>
      </c>
      <c r="B99" s="73">
        <v>922</v>
      </c>
      <c r="C99" s="82" t="s">
        <v>16</v>
      </c>
      <c r="D99" s="15" t="s">
        <v>16</v>
      </c>
      <c r="E99" s="17"/>
      <c r="F99" s="6"/>
      <c r="G99" s="6">
        <v>10000</v>
      </c>
      <c r="H99" s="6">
        <v>0</v>
      </c>
      <c r="I99" s="6">
        <v>0</v>
      </c>
    </row>
    <row r="100" spans="1:9" ht="21" customHeight="1">
      <c r="A100" s="25" t="s">
        <v>103</v>
      </c>
      <c r="B100" s="73">
        <v>922</v>
      </c>
      <c r="C100" s="82" t="s">
        <v>16</v>
      </c>
      <c r="D100" s="15" t="s">
        <v>16</v>
      </c>
      <c r="E100" s="17">
        <v>2202482360</v>
      </c>
      <c r="F100" s="6"/>
      <c r="G100" s="6">
        <v>10000</v>
      </c>
      <c r="H100" s="6">
        <v>0</v>
      </c>
      <c r="I100" s="6">
        <v>0</v>
      </c>
    </row>
    <row r="101" spans="1:9" ht="32.25" customHeight="1">
      <c r="A101" s="25" t="s">
        <v>73</v>
      </c>
      <c r="B101" s="73">
        <v>922</v>
      </c>
      <c r="C101" s="82" t="s">
        <v>16</v>
      </c>
      <c r="D101" s="15" t="s">
        <v>16</v>
      </c>
      <c r="E101" s="17">
        <v>2202482360</v>
      </c>
      <c r="F101" s="6">
        <v>200</v>
      </c>
      <c r="G101" s="6">
        <v>10000</v>
      </c>
      <c r="H101" s="6">
        <v>0</v>
      </c>
      <c r="I101" s="6">
        <v>0</v>
      </c>
    </row>
    <row r="102" spans="1:9" ht="30.75" customHeight="1">
      <c r="A102" s="25" t="s">
        <v>74</v>
      </c>
      <c r="B102" s="73">
        <v>922</v>
      </c>
      <c r="C102" s="82" t="s">
        <v>16</v>
      </c>
      <c r="D102" s="15" t="s">
        <v>16</v>
      </c>
      <c r="E102" s="17">
        <v>2202482360</v>
      </c>
      <c r="F102" s="6">
        <v>240</v>
      </c>
      <c r="G102" s="6">
        <v>10000</v>
      </c>
      <c r="H102" s="6">
        <v>0</v>
      </c>
      <c r="I102" s="6">
        <v>0</v>
      </c>
    </row>
    <row r="103" spans="1:9" ht="15.75">
      <c r="A103" s="77" t="s">
        <v>32</v>
      </c>
      <c r="B103" s="53">
        <v>922</v>
      </c>
      <c r="C103" s="29" t="s">
        <v>25</v>
      </c>
      <c r="D103" s="30" t="s">
        <v>2</v>
      </c>
      <c r="E103" s="30" t="s">
        <v>2</v>
      </c>
      <c r="F103" s="30" t="s">
        <v>2</v>
      </c>
      <c r="G103" s="30">
        <f aca="true" t="shared" si="14" ref="G103:I106">G104</f>
        <v>133223.88</v>
      </c>
      <c r="H103" s="30">
        <f t="shared" si="14"/>
        <v>122000</v>
      </c>
      <c r="I103" s="30">
        <f t="shared" si="14"/>
        <v>123800</v>
      </c>
    </row>
    <row r="104" spans="1:9" ht="15.75">
      <c r="A104" s="39" t="s">
        <v>33</v>
      </c>
      <c r="B104" s="57">
        <v>922</v>
      </c>
      <c r="C104" s="16" t="s">
        <v>25</v>
      </c>
      <c r="D104" s="16" t="s">
        <v>9</v>
      </c>
      <c r="E104" s="17" t="s">
        <v>2</v>
      </c>
      <c r="F104" s="17" t="s">
        <v>2</v>
      </c>
      <c r="G104" s="17">
        <f t="shared" si="14"/>
        <v>133223.88</v>
      </c>
      <c r="H104" s="17">
        <f t="shared" si="14"/>
        <v>122000</v>
      </c>
      <c r="I104" s="17">
        <f t="shared" si="14"/>
        <v>123800</v>
      </c>
    </row>
    <row r="105" spans="1:9" ht="31.5">
      <c r="A105" s="40" t="s">
        <v>59</v>
      </c>
      <c r="B105" s="57">
        <v>922</v>
      </c>
      <c r="C105" s="6" t="s">
        <v>25</v>
      </c>
      <c r="D105" s="6" t="s">
        <v>9</v>
      </c>
      <c r="E105" s="6">
        <v>2201781450</v>
      </c>
      <c r="F105" s="10" t="s">
        <v>2</v>
      </c>
      <c r="G105" s="10">
        <f t="shared" si="14"/>
        <v>133223.88</v>
      </c>
      <c r="H105" s="10">
        <f t="shared" si="14"/>
        <v>122000</v>
      </c>
      <c r="I105" s="10">
        <f t="shared" si="14"/>
        <v>123800</v>
      </c>
    </row>
    <row r="106" spans="1:9" ht="15.75">
      <c r="A106" s="21" t="s">
        <v>20</v>
      </c>
      <c r="B106" s="57">
        <v>922</v>
      </c>
      <c r="C106" s="6" t="s">
        <v>25</v>
      </c>
      <c r="D106" s="6" t="s">
        <v>9</v>
      </c>
      <c r="E106" s="6">
        <v>2201781450</v>
      </c>
      <c r="F106" s="6" t="s">
        <v>21</v>
      </c>
      <c r="G106" s="6">
        <f t="shared" si="14"/>
        <v>133223.88</v>
      </c>
      <c r="H106" s="6">
        <f t="shared" si="14"/>
        <v>122000</v>
      </c>
      <c r="I106" s="6">
        <f t="shared" si="14"/>
        <v>123800</v>
      </c>
    </row>
    <row r="107" spans="1:9" ht="31.5">
      <c r="A107" s="5" t="s">
        <v>48</v>
      </c>
      <c r="B107" s="57">
        <v>922</v>
      </c>
      <c r="C107" s="6" t="s">
        <v>25</v>
      </c>
      <c r="D107" s="6" t="s">
        <v>9</v>
      </c>
      <c r="E107" s="6">
        <v>2201781450</v>
      </c>
      <c r="F107" s="6">
        <v>320</v>
      </c>
      <c r="G107" s="6">
        <v>133223.88</v>
      </c>
      <c r="H107" s="6">
        <v>122000</v>
      </c>
      <c r="I107" s="6">
        <v>123800</v>
      </c>
    </row>
    <row r="108" spans="1:9" ht="15.75" hidden="1">
      <c r="A108" s="7" t="s">
        <v>0</v>
      </c>
      <c r="B108" s="7">
        <v>922</v>
      </c>
      <c r="C108" s="8" t="s">
        <v>17</v>
      </c>
      <c r="D108" s="9" t="s">
        <v>2</v>
      </c>
      <c r="E108" s="9" t="s">
        <v>2</v>
      </c>
      <c r="F108" s="9" t="s">
        <v>2</v>
      </c>
      <c r="G108" s="9">
        <f aca="true" t="shared" si="15" ref="G108:I111">G109</f>
        <v>0</v>
      </c>
      <c r="H108" s="9">
        <f t="shared" si="15"/>
        <v>0</v>
      </c>
      <c r="I108" s="9">
        <f t="shared" si="15"/>
        <v>0</v>
      </c>
    </row>
    <row r="109" spans="1:9" ht="15.75" hidden="1">
      <c r="A109" s="33" t="s">
        <v>1</v>
      </c>
      <c r="B109" s="57">
        <v>922</v>
      </c>
      <c r="C109" s="16" t="s">
        <v>17</v>
      </c>
      <c r="D109" s="16" t="s">
        <v>10</v>
      </c>
      <c r="E109" s="17" t="s">
        <v>2</v>
      </c>
      <c r="F109" s="17" t="s">
        <v>2</v>
      </c>
      <c r="G109" s="17">
        <f t="shared" si="15"/>
        <v>0</v>
      </c>
      <c r="H109" s="17">
        <f t="shared" si="15"/>
        <v>0</v>
      </c>
      <c r="I109" s="17">
        <f t="shared" si="15"/>
        <v>0</v>
      </c>
    </row>
    <row r="110" spans="1:9" ht="47.25" hidden="1">
      <c r="A110" s="31" t="s">
        <v>36</v>
      </c>
      <c r="B110" s="57">
        <v>922</v>
      </c>
      <c r="C110" s="6" t="s">
        <v>17</v>
      </c>
      <c r="D110" s="6" t="s">
        <v>10</v>
      </c>
      <c r="E110" s="6">
        <v>2202382300</v>
      </c>
      <c r="F110" s="10" t="s">
        <v>2</v>
      </c>
      <c r="G110" s="10">
        <f t="shared" si="15"/>
        <v>0</v>
      </c>
      <c r="H110" s="10">
        <f t="shared" si="15"/>
        <v>0</v>
      </c>
      <c r="I110" s="10">
        <f t="shared" si="15"/>
        <v>0</v>
      </c>
    </row>
    <row r="111" spans="1:9" ht="31.5" hidden="1">
      <c r="A111" s="5" t="s">
        <v>51</v>
      </c>
      <c r="B111" s="57">
        <v>922</v>
      </c>
      <c r="C111" s="6" t="s">
        <v>17</v>
      </c>
      <c r="D111" s="6" t="s">
        <v>10</v>
      </c>
      <c r="E111" s="6">
        <v>2202382300</v>
      </c>
      <c r="F111" s="6">
        <v>200</v>
      </c>
      <c r="G111" s="6">
        <f t="shared" si="15"/>
        <v>0</v>
      </c>
      <c r="H111" s="6">
        <f t="shared" si="15"/>
        <v>0</v>
      </c>
      <c r="I111" s="6">
        <f t="shared" si="15"/>
        <v>0</v>
      </c>
    </row>
    <row r="112" spans="1:9" ht="31.5" hidden="1">
      <c r="A112" s="22" t="s">
        <v>47</v>
      </c>
      <c r="B112" s="75">
        <v>922</v>
      </c>
      <c r="C112" s="42" t="s">
        <v>17</v>
      </c>
      <c r="D112" s="42" t="s">
        <v>10</v>
      </c>
      <c r="E112" s="42">
        <v>2202382300</v>
      </c>
      <c r="F112" s="42">
        <v>240</v>
      </c>
      <c r="G112" s="42"/>
      <c r="H112" s="42"/>
      <c r="I112" s="42"/>
    </row>
    <row r="113" spans="1:9" ht="15.75">
      <c r="A113" s="22" t="s">
        <v>104</v>
      </c>
      <c r="B113" s="75">
        <v>922</v>
      </c>
      <c r="C113" s="42">
        <v>11</v>
      </c>
      <c r="D113" s="83"/>
      <c r="E113" s="42"/>
      <c r="F113" s="42"/>
      <c r="G113" s="42">
        <v>10000</v>
      </c>
      <c r="H113" s="42">
        <v>0</v>
      </c>
      <c r="I113" s="42">
        <v>0</v>
      </c>
    </row>
    <row r="114" spans="1:9" ht="15.75">
      <c r="A114" s="22" t="s">
        <v>105</v>
      </c>
      <c r="B114" s="75">
        <v>922</v>
      </c>
      <c r="C114" s="42">
        <v>11</v>
      </c>
      <c r="D114" s="83" t="s">
        <v>10</v>
      </c>
      <c r="E114" s="42"/>
      <c r="F114" s="42"/>
      <c r="G114" s="42">
        <v>10000</v>
      </c>
      <c r="H114" s="42">
        <v>0</v>
      </c>
      <c r="I114" s="42">
        <v>0</v>
      </c>
    </row>
    <row r="115" spans="1:9" ht="31.5">
      <c r="A115" s="22" t="s">
        <v>106</v>
      </c>
      <c r="B115" s="75">
        <v>922</v>
      </c>
      <c r="C115" s="42">
        <v>11</v>
      </c>
      <c r="D115" s="83" t="s">
        <v>10</v>
      </c>
      <c r="E115" s="42">
        <v>2202382300</v>
      </c>
      <c r="F115" s="42"/>
      <c r="G115" s="42">
        <v>10000</v>
      </c>
      <c r="H115" s="42">
        <v>0</v>
      </c>
      <c r="I115" s="42">
        <v>0</v>
      </c>
    </row>
    <row r="116" spans="1:9" ht="31.5">
      <c r="A116" s="22" t="s">
        <v>101</v>
      </c>
      <c r="B116" s="75">
        <v>922</v>
      </c>
      <c r="C116" s="42">
        <v>11</v>
      </c>
      <c r="D116" s="83" t="s">
        <v>10</v>
      </c>
      <c r="E116" s="42">
        <v>2202382300</v>
      </c>
      <c r="F116" s="42">
        <v>200</v>
      </c>
      <c r="G116" s="42">
        <v>10000</v>
      </c>
      <c r="H116" s="42">
        <v>0</v>
      </c>
      <c r="I116" s="42">
        <v>0</v>
      </c>
    </row>
    <row r="117" spans="1:9" ht="31.5">
      <c r="A117" s="22" t="s">
        <v>102</v>
      </c>
      <c r="B117" s="75">
        <v>922</v>
      </c>
      <c r="C117" s="42">
        <v>11</v>
      </c>
      <c r="D117" s="83" t="s">
        <v>10</v>
      </c>
      <c r="E117" s="42">
        <v>2202382300</v>
      </c>
      <c r="F117" s="42">
        <v>240</v>
      </c>
      <c r="G117" s="42">
        <v>10000</v>
      </c>
      <c r="H117" s="42">
        <v>0</v>
      </c>
      <c r="I117" s="42">
        <v>0</v>
      </c>
    </row>
    <row r="118" spans="1:9" ht="15.75">
      <c r="A118" s="7" t="s">
        <v>85</v>
      </c>
      <c r="B118" s="53">
        <v>922</v>
      </c>
      <c r="C118" s="53" t="s">
        <v>86</v>
      </c>
      <c r="D118" s="7"/>
      <c r="E118" s="7"/>
      <c r="F118" s="7"/>
      <c r="G118" s="7"/>
      <c r="H118" s="53" t="str">
        <f aca="true" t="shared" si="16" ref="H118:I120">H119</f>
        <v>55346</v>
      </c>
      <c r="I118" s="53">
        <f t="shared" si="16"/>
        <v>111285</v>
      </c>
    </row>
    <row r="119" spans="1:9" ht="15.75">
      <c r="A119" s="43" t="s">
        <v>85</v>
      </c>
      <c r="B119" s="44">
        <v>922</v>
      </c>
      <c r="C119" s="56" t="s">
        <v>86</v>
      </c>
      <c r="D119" s="56" t="s">
        <v>86</v>
      </c>
      <c r="E119" s="46"/>
      <c r="F119" s="46"/>
      <c r="G119" s="46"/>
      <c r="H119" s="50" t="str">
        <f t="shared" si="16"/>
        <v>55346</v>
      </c>
      <c r="I119" s="45">
        <f t="shared" si="16"/>
        <v>111285</v>
      </c>
    </row>
    <row r="120" spans="1:9" ht="15.75">
      <c r="A120" s="25" t="s">
        <v>85</v>
      </c>
      <c r="B120" s="44">
        <v>922</v>
      </c>
      <c r="C120" s="52" t="s">
        <v>86</v>
      </c>
      <c r="D120" s="52" t="s">
        <v>86</v>
      </c>
      <c r="E120" s="47" t="s">
        <v>87</v>
      </c>
      <c r="F120" s="47"/>
      <c r="G120" s="47"/>
      <c r="H120" s="51" t="str">
        <f t="shared" si="16"/>
        <v>55346</v>
      </c>
      <c r="I120" s="48">
        <f t="shared" si="16"/>
        <v>111285</v>
      </c>
    </row>
    <row r="121" spans="1:9" ht="15.75">
      <c r="A121" s="25" t="s">
        <v>85</v>
      </c>
      <c r="B121" s="44">
        <v>922</v>
      </c>
      <c r="C121" s="52" t="s">
        <v>86</v>
      </c>
      <c r="D121" s="52" t="s">
        <v>86</v>
      </c>
      <c r="E121" s="47" t="s">
        <v>87</v>
      </c>
      <c r="F121" s="47" t="s">
        <v>88</v>
      </c>
      <c r="G121" s="47"/>
      <c r="H121" s="52" t="s">
        <v>92</v>
      </c>
      <c r="I121" s="49">
        <v>111285</v>
      </c>
    </row>
    <row r="122" spans="1:9" ht="30.75" customHeight="1">
      <c r="A122" s="86" t="s">
        <v>45</v>
      </c>
      <c r="B122" s="86"/>
      <c r="C122" s="86"/>
      <c r="D122" s="86"/>
      <c r="E122" s="86"/>
      <c r="F122" s="86"/>
      <c r="G122" s="58">
        <f>G10+G48+G55+G65+G79+G84+G103+G108+G60+G118+G98+G113</f>
        <v>6942311.079999999</v>
      </c>
      <c r="H122" s="58">
        <f>H10+H48+H55+H65+H79+H84+H103+H108+H60+H118</f>
        <v>3415061</v>
      </c>
      <c r="I122" s="58">
        <f>I10+I48+I55+I65+I79+I84+I103+I108+I60+I118</f>
        <v>3572983</v>
      </c>
    </row>
    <row r="123" spans="1:9" ht="12.75">
      <c r="A123" s="76"/>
      <c r="B123" s="76"/>
      <c r="C123" s="76"/>
      <c r="D123" s="76"/>
      <c r="E123" s="76"/>
      <c r="F123" s="76"/>
      <c r="G123" s="76"/>
      <c r="H123" s="76"/>
      <c r="I123" s="76"/>
    </row>
    <row r="126" spans="7:9" ht="12.75">
      <c r="G126">
        <v>5069661.08</v>
      </c>
      <c r="H126">
        <v>3415061</v>
      </c>
      <c r="I126">
        <v>3572983</v>
      </c>
    </row>
    <row r="129" spans="7:9" ht="12.75">
      <c r="G129">
        <f>G126-G122</f>
        <v>-1872649.999999999</v>
      </c>
      <c r="H129">
        <f>H126-H122</f>
        <v>0</v>
      </c>
      <c r="I129">
        <f>I126-I122</f>
        <v>0</v>
      </c>
    </row>
  </sheetData>
  <sheetProtection/>
  <mergeCells count="7">
    <mergeCell ref="C2:I2"/>
    <mergeCell ref="E1:I1"/>
    <mergeCell ref="A122:F122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2019-09-10T07:20:18Z</dcterms:modified>
  <cp:category/>
  <cp:version/>
  <cp:contentType/>
  <cp:contentStatus/>
</cp:coreProperties>
</file>