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 гг Морач\"/>
    </mc:Choice>
  </mc:AlternateContent>
  <xr:revisionPtr revIDLastSave="0" documentId="13_ncr:40009_{7C660F89-BD52-42B7-91C9-32F4F2058992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  <sheet name="Лист1" sheetId="4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'!$A$1:$V$36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2" i="3" l="1"/>
  <c r="R8" i="3" s="1"/>
  <c r="S22" i="3"/>
  <c r="U14" i="3"/>
  <c r="V24" i="3"/>
  <c r="T24" i="3"/>
  <c r="U24" i="3"/>
  <c r="T22" i="3"/>
  <c r="U22" i="3"/>
  <c r="V22" i="3"/>
  <c r="T9" i="3"/>
  <c r="T12" i="3"/>
  <c r="T8" i="3" s="1"/>
  <c r="T14" i="3"/>
  <c r="U9" i="3"/>
  <c r="U8" i="3" s="1"/>
  <c r="U12" i="3"/>
  <c r="U20" i="3"/>
  <c r="V9" i="3"/>
  <c r="V8" i="3" s="1"/>
  <c r="V12" i="3"/>
  <c r="V14" i="3"/>
  <c r="V20" i="3"/>
  <c r="R30" i="3"/>
  <c r="R33" i="3"/>
  <c r="R26" i="3"/>
  <c r="S30" i="3"/>
  <c r="S26" i="3" s="1"/>
  <c r="S33" i="3"/>
  <c r="T27" i="3"/>
  <c r="T26" i="3" s="1"/>
  <c r="T30" i="3"/>
  <c r="T36" i="3" s="1"/>
  <c r="T33" i="3"/>
  <c r="U27" i="3"/>
  <c r="U26" i="3" s="1"/>
  <c r="U30" i="3"/>
  <c r="U36" i="3" s="1"/>
  <c r="U33" i="3"/>
  <c r="V27" i="3"/>
  <c r="V26" i="3" s="1"/>
  <c r="V30" i="3"/>
  <c r="V33" i="3"/>
  <c r="Q27" i="3"/>
  <c r="Q30" i="3"/>
  <c r="Q36" i="3" s="1"/>
  <c r="Q33" i="3"/>
  <c r="R14" i="3"/>
  <c r="S14" i="3"/>
  <c r="Q14" i="3"/>
  <c r="R9" i="3"/>
  <c r="R12" i="3"/>
  <c r="R20" i="3"/>
  <c r="R24" i="3"/>
  <c r="S9" i="3"/>
  <c r="S12" i="3"/>
  <c r="S18" i="3"/>
  <c r="S24" i="3"/>
  <c r="Q9" i="3"/>
  <c r="Q12" i="3"/>
  <c r="Q8" i="3" s="1"/>
  <c r="Q22" i="3"/>
  <c r="Q24" i="3"/>
  <c r="Q20" i="3"/>
  <c r="Q18" i="3"/>
  <c r="S8" i="3"/>
  <c r="V36" i="3"/>
  <c r="R36" i="3"/>
  <c r="S36" i="3" l="1"/>
  <c r="Q26" i="3"/>
</calcChain>
</file>

<file path=xl/sharedStrings.xml><?xml version="1.0" encoding="utf-8"?>
<sst xmlns="http://schemas.openxmlformats.org/spreadsheetml/2006/main" count="261" uniqueCount="120">
  <si>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</si>
  <si>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</si>
  <si>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</si>
  <si>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</si>
  <si>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</si>
  <si>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</si>
  <si>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</si>
  <si>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</si>
  <si>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</si>
  <si>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</si>
  <si>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</si>
  <si>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</si>
  <si>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</si>
  <si>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</si>
  <si>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</si>
  <si>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</si>
  <si>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</si>
  <si>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</si>
  <si>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</si>
  <si>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</si>
  <si>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</si>
  <si>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</si>
  <si>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</si>
  <si>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</si>
  <si>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</si>
  <si>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</si>
  <si>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</si>
  <si>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</si>
  <si>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</si>
  <si>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</si>
  <si>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</si>
  <si>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</si>
  <si>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</si>
  <si>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</si>
  <si>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</si>
  <si>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</si>
  <si>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</si>
  <si>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</si>
  <si>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</si>
  <si>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</si>
  <si>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</si>
  <si>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</si>
  <si>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</si>
  <si>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</si>
  <si>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</si>
  <si>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</si>
  <si>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</si>
  <si>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</si>
  <si>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</si>
  <si>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</si>
  <si>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</si>
  <si>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</si>
  <si>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</si>
  <si>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</si>
  <si>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</si>
  <si>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</si>
  <si>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</si>
  <si>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</si>
  <si>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</si>
  <si>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</si>
  <si>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</si>
  <si>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</si>
  <si>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024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</si>
  <si>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</si>
  <si>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</si>
  <si>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</si>
  <si>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</si>
  <si>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</si>
  <si>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</si>
  <si>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</si>
  <si>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</si>
  <si>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</si>
  <si>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</si>
  <si>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</si>
  <si>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</si>
  <si>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</si>
  <si>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</si>
  <si>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</si>
  <si>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</si>
  <si>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</si>
  <si>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</si>
  <si>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</si>
  <si>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</si>
  <si>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области)</t>
  </si>
  <si>
    <t>Показатели прогноза доходов в текущем финансовом году в соответствии с решением Морачевского сельского Совета народных депутатов о бюджете</t>
  </si>
  <si>
    <t>Нормативы распределения доходов в бюджет сельского поселения</t>
  </si>
  <si>
    <t>Код главного администратора доходов бюджета сельского поселения</t>
  </si>
  <si>
    <t>Наименование главного администратора доходов  бюджета сельского поселения</t>
  </si>
  <si>
    <t>923</t>
  </si>
  <si>
    <t xml:space="preserve">Морачевская сельская администрация </t>
  </si>
  <si>
    <t>Иные межбюджетные трансферты</t>
  </si>
  <si>
    <t>014</t>
  </si>
  <si>
    <t>999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</si>
  <si>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</si>
  <si>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трансферты, передаваемые бюджетам сельских поселений</t>
  </si>
  <si>
    <t>Оценка исполнения текущего финансового года бюджета сельского поселения</t>
  </si>
  <si>
    <t>НАЛОГИ НА ИМУЩЕСТВО</t>
  </si>
  <si>
    <t xml:space="preserve">  ЗАДОЛЖЕННОСТЬ И ПЕРЕРАСЧЕТЫ ПО ОТМЕНЕННЫМ НАЛОГАМ, СБОРАМ И ИНЫМ ОБЯЗАТЕЛЬНЫМ ПЛАТЕЖАМ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</si>
  <si>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</si>
  <si>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</si>
  <si>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>БЕЗВОЗМЕЗДНЫЕ ПОСТУПЛЕНИЯ</t>
  </si>
  <si>
    <t>00</t>
  </si>
  <si>
    <t>000</t>
  </si>
  <si>
    <t>002</t>
  </si>
  <si>
    <t>35</t>
  </si>
  <si>
    <t>118</t>
  </si>
  <si>
    <t>30</t>
  </si>
  <si>
    <t>40</t>
  </si>
  <si>
    <t>49</t>
  </si>
  <si>
    <t>Нормативы распределения доходов в  бюджет сельского поселения на первый год планового периода 2019 год</t>
  </si>
  <si>
    <t>Реестр источников доходов  бюджета муниципального образования "Морачевское сельское поселение"</t>
  </si>
  <si>
    <t>150</t>
  </si>
  <si>
    <t>Нормативы распределения доходов в  бюджет сельского поселения на текущий финансовый год 2018 год</t>
  </si>
  <si>
    <t>Нормативы распределения доходов в  бюджет сельского поселения на очередной финансовый год 2019 год</t>
  </si>
  <si>
    <t>Нормативы распределения доходов в  бюджет сельского поселения на второй год планового периода 2021 год</t>
  </si>
  <si>
    <t>Показатели кассовых поступлений в текущем финансовом году (по состоянию на 01.11.2020г.)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</si>
  <si>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</si>
  <si>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</si>
  <si>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</si>
  <si>
    <t>Дотации бюджетам сельских 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</si>
</sst>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2" fillId="0" borderId="10">
      <alignment horizontal="right" vertical="top" wrapText="1"/>
    </xf>
    <xf numFmtId="0" fontId="12" fillId="0" borderId="0"/>
    <xf numFmtId="0" fontId="12" fillId="0" borderId="0"/>
    <xf numFmtId="0" fontId="4" fillId="0" borderId="0"/>
    <xf numFmtId="0" fontId="12" fillId="3" borderId="0">
      <alignment horizontal="left"/>
    </xf>
    <xf numFmtId="0" fontId="13" fillId="0" borderId="0">
      <alignment horizontal="center" vertical="top"/>
    </xf>
    <xf numFmtId="0" fontId="12" fillId="0" borderId="10">
      <alignment horizontal="right" vertical="top"/>
    </xf>
    <xf numFmtId="49" fontId="14" fillId="4" borderId="11">
      <alignment horizontal="center" vertical="center" wrapText="1"/>
    </xf>
    <xf numFmtId="0" fontId="12" fillId="3" borderId="12">
      <alignment horizontal="left"/>
    </xf>
    <xf numFmtId="49" fontId="15" fillId="0" borderId="13">
      <alignment horizontal="center" vertical="center" wrapText="1"/>
    </xf>
    <xf numFmtId="0" fontId="12" fillId="3" borderId="14">
      <alignment horizontal="left"/>
    </xf>
    <xf numFmtId="0" fontId="15" fillId="5" borderId="15">
      <alignment horizontal="left" vertical="top" wrapText="1"/>
    </xf>
    <xf numFmtId="0" fontId="12" fillId="3" borderId="16">
      <alignment horizontal="left"/>
    </xf>
    <xf numFmtId="0" fontId="15" fillId="6" borderId="17">
      <alignment horizontal="left" vertical="top" wrapText="1"/>
    </xf>
    <xf numFmtId="0" fontId="12" fillId="3" borderId="18">
      <alignment horizontal="left"/>
    </xf>
    <xf numFmtId="0" fontId="16" fillId="0" borderId="17">
      <alignment horizontal="left" vertical="top" wrapText="1"/>
    </xf>
    <xf numFmtId="0" fontId="12" fillId="3" borderId="19">
      <alignment horizontal="left"/>
    </xf>
    <xf numFmtId="0" fontId="12" fillId="0" borderId="20"/>
    <xf numFmtId="0" fontId="12" fillId="0" borderId="0">
      <alignment horizontal="left" vertical="top" wrapText="1"/>
    </xf>
    <xf numFmtId="49" fontId="15" fillId="0" borderId="21">
      <alignment horizontal="center" vertical="center" wrapText="1"/>
    </xf>
    <xf numFmtId="0" fontId="15" fillId="5" borderId="22">
      <alignment horizontal="left" vertical="top" wrapText="1"/>
    </xf>
    <xf numFmtId="0" fontId="15" fillId="6" borderId="23">
      <alignment horizontal="left" vertical="top" wrapText="1"/>
    </xf>
    <xf numFmtId="0" fontId="12" fillId="0" borderId="23">
      <alignment horizontal="left" vertical="top" wrapText="1"/>
    </xf>
    <xf numFmtId="49" fontId="14" fillId="0" borderId="11">
      <alignment horizontal="center" vertical="center" wrapText="1"/>
    </xf>
    <xf numFmtId="0" fontId="14" fillId="0" borderId="11">
      <alignment horizontal="center" vertical="center" wrapText="1"/>
    </xf>
    <xf numFmtId="49" fontId="15" fillId="5" borderId="22">
      <alignment horizontal="center" vertical="top" shrinkToFit="1"/>
    </xf>
    <xf numFmtId="49" fontId="15" fillId="6" borderId="23">
      <alignment horizontal="center" vertical="top" shrinkToFit="1"/>
    </xf>
    <xf numFmtId="49" fontId="12" fillId="0" borderId="23">
      <alignment horizontal="center" vertical="top" shrinkToFit="1"/>
    </xf>
    <xf numFmtId="49" fontId="14" fillId="0" borderId="11">
      <alignment horizontal="center" vertical="center" wrapText="1"/>
    </xf>
    <xf numFmtId="0" fontId="14" fillId="0" borderId="11">
      <alignment horizontal="center" vertical="center"/>
    </xf>
    <xf numFmtId="4" fontId="15" fillId="5" borderId="22">
      <alignment horizontal="right" vertical="top" shrinkToFit="1"/>
    </xf>
    <xf numFmtId="4" fontId="15" fillId="6" borderId="23">
      <alignment horizontal="right" vertical="top" shrinkToFit="1"/>
    </xf>
    <xf numFmtId="4" fontId="12" fillId="0" borderId="23">
      <alignment horizontal="right" vertical="top" shrinkToFit="1"/>
    </xf>
    <xf numFmtId="0" fontId="14" fillId="0" borderId="11">
      <alignment horizontal="center" vertical="center" wrapText="1"/>
    </xf>
    <xf numFmtId="49" fontId="15" fillId="0" borderId="24">
      <alignment horizontal="center" vertical="center" wrapText="1"/>
    </xf>
    <xf numFmtId="0" fontId="15" fillId="5" borderId="25">
      <alignment horizontal="left" vertical="top" wrapText="1"/>
    </xf>
    <xf numFmtId="0" fontId="15" fillId="6" borderId="26">
      <alignment horizontal="left" vertical="top" wrapText="1"/>
    </xf>
    <xf numFmtId="0" fontId="12" fillId="0" borderId="26">
      <alignment horizontal="left" vertical="top" wrapText="1"/>
    </xf>
    <xf numFmtId="0" fontId="17" fillId="0" borderId="27">
      <alignment horizontal="left" wrapText="1" indent="2"/>
    </xf>
  </cellStyleXfs>
  <cellXfs count="53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4" fontId="10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0" fontId="3" fillId="6" borderId="2" xfId="24" applyNumberFormat="1" applyFont="1" applyBorder="1" applyAlignment="1" applyProtection="1">
      <alignment horizontal="left" vertical="top" wrapText="1"/>
      <protection locked="0"/>
    </xf>
    <xf numFmtId="49" fontId="2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5" borderId="2" xfId="28" applyNumberFormat="1" applyFont="1" applyBorder="1" applyAlignment="1" applyProtection="1">
      <alignment horizontal="center" vertical="top" wrapText="1" shrinkToFit="1"/>
      <protection locked="0"/>
    </xf>
    <xf numFmtId="0" fontId="3" fillId="5" borderId="2" xfId="23" applyNumberFormat="1" applyFont="1" applyBorder="1" applyAlignment="1" applyProtection="1">
      <alignment horizontal="left" vertical="top" wrapText="1"/>
      <protection locked="0"/>
    </xf>
    <xf numFmtId="49" fontId="18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18" fillId="0" borderId="2" xfId="25" applyNumberFormat="1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="40" zoomScaleNormal="62" zoomScaleSheetLayoutView="40" workbookViewId="0">
      <selection sqref="A1:V1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7109375" style="1" customWidth="1"/>
    <col min="4" max="4" width="10.28515625" style="1" customWidth="1"/>
    <col min="5" max="5" width="11" style="1" customWidth="1"/>
    <col min="6" max="6" width="10.42578125" style="1" customWidth="1"/>
    <col min="7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6" width="9.8554687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39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5.5" customHeight="1" x14ac:dyDescent="0.25">
      <c r="A4" s="43" t="s">
        <v>0</v>
      </c>
      <c r="B4" s="43" t="s">
        <v>1</v>
      </c>
      <c r="C4" s="45" t="s">
        <v>2</v>
      </c>
      <c r="D4" s="46"/>
      <c r="E4" s="46"/>
      <c r="F4" s="46"/>
      <c r="G4" s="46"/>
      <c r="H4" s="46"/>
      <c r="I4" s="46"/>
      <c r="J4" s="47"/>
      <c r="K4" s="51" t="s">
        <v>3</v>
      </c>
      <c r="L4" s="40" t="s">
        <v>87</v>
      </c>
      <c r="M4" s="42" t="s">
        <v>85</v>
      </c>
      <c r="N4" s="42"/>
      <c r="O4" s="42"/>
      <c r="P4" s="42"/>
      <c r="Q4" s="41" t="s">
        <v>84</v>
      </c>
      <c r="R4" s="40" t="s">
        <v>115</v>
      </c>
      <c r="S4" s="41" t="s">
        <v>95</v>
      </c>
      <c r="T4" s="42" t="s">
        <v>4</v>
      </c>
      <c r="U4" s="42"/>
      <c r="V4" s="42"/>
    </row>
    <row r="5" spans="1:22" ht="49.5" customHeight="1" x14ac:dyDescent="0.25">
      <c r="A5" s="44"/>
      <c r="B5" s="44"/>
      <c r="C5" s="43" t="s">
        <v>86</v>
      </c>
      <c r="D5" s="45" t="s">
        <v>5</v>
      </c>
      <c r="E5" s="46"/>
      <c r="F5" s="46"/>
      <c r="G5" s="46"/>
      <c r="H5" s="47"/>
      <c r="I5" s="45" t="s">
        <v>6</v>
      </c>
      <c r="J5" s="47"/>
      <c r="K5" s="52"/>
      <c r="L5" s="40"/>
      <c r="M5" s="42"/>
      <c r="N5" s="42"/>
      <c r="O5" s="42"/>
      <c r="P5" s="42"/>
      <c r="Q5" s="41"/>
      <c r="R5" s="40"/>
      <c r="S5" s="41"/>
      <c r="T5" s="42"/>
      <c r="U5" s="42"/>
      <c r="V5" s="42"/>
    </row>
    <row r="6" spans="1:22" ht="408.75" customHeight="1" x14ac:dyDescent="0.25">
      <c r="A6" s="44"/>
      <c r="B6" s="44"/>
      <c r="C6" s="44"/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52"/>
      <c r="L6" s="40"/>
      <c r="M6" s="2" t="s">
        <v>112</v>
      </c>
      <c r="N6" s="2" t="s">
        <v>113</v>
      </c>
      <c r="O6" s="2" t="s">
        <v>109</v>
      </c>
      <c r="P6" s="2" t="s">
        <v>114</v>
      </c>
      <c r="Q6" s="41"/>
      <c r="R6" s="40"/>
      <c r="S6" s="41"/>
      <c r="T6" s="2" t="s">
        <v>116</v>
      </c>
      <c r="U6" s="2" t="s">
        <v>117</v>
      </c>
      <c r="V6" s="2" t="s">
        <v>118</v>
      </c>
    </row>
    <row r="7" spans="1:22" ht="52.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4" t="s">
        <v>37</v>
      </c>
    </row>
    <row r="8" spans="1:22" ht="40.5" customHeight="1" x14ac:dyDescent="0.25">
      <c r="A8" s="5" t="s">
        <v>38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7">
        <f t="shared" ref="Q8:V8" si="0">Q9+Q12+Q14+Q18+Q20+Q22+Q24</f>
        <v>1211456</v>
      </c>
      <c r="R8" s="7">
        <f t="shared" si="0"/>
        <v>903589.34</v>
      </c>
      <c r="S8" s="7">
        <f t="shared" si="0"/>
        <v>1056480.22</v>
      </c>
      <c r="T8" s="7">
        <f t="shared" si="0"/>
        <v>1316683</v>
      </c>
      <c r="U8" s="7">
        <f t="shared" si="0"/>
        <v>930866</v>
      </c>
      <c r="V8" s="7">
        <f t="shared" si="0"/>
        <v>947026</v>
      </c>
    </row>
    <row r="9" spans="1:22" ht="44.25" customHeight="1" x14ac:dyDescent="0.25">
      <c r="A9" s="5" t="s">
        <v>38</v>
      </c>
      <c r="B9" s="8" t="s">
        <v>39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10">
        <f t="shared" ref="Q9:V9" si="1">SUM(Q10:Q11)</f>
        <v>44600</v>
      </c>
      <c r="R9" s="10">
        <f t="shared" si="1"/>
        <v>33267.17</v>
      </c>
      <c r="S9" s="10">
        <f t="shared" si="1"/>
        <v>44600</v>
      </c>
      <c r="T9" s="10">
        <f t="shared" si="1"/>
        <v>48586</v>
      </c>
      <c r="U9" s="10">
        <f t="shared" si="1"/>
        <v>48586</v>
      </c>
      <c r="V9" s="10">
        <f t="shared" si="1"/>
        <v>51444</v>
      </c>
    </row>
    <row r="10" spans="1:22" ht="117.75" customHeight="1" x14ac:dyDescent="0.25">
      <c r="A10" s="11"/>
      <c r="B10" s="11"/>
      <c r="C10" s="12" t="s">
        <v>40</v>
      </c>
      <c r="D10" s="21" t="s">
        <v>14</v>
      </c>
      <c r="E10" s="21" t="s">
        <v>41</v>
      </c>
      <c r="F10" s="21" t="s">
        <v>42</v>
      </c>
      <c r="G10" s="21" t="s">
        <v>46</v>
      </c>
      <c r="H10" s="21" t="s">
        <v>41</v>
      </c>
      <c r="I10" s="21" t="s">
        <v>43</v>
      </c>
      <c r="J10" s="21" t="s">
        <v>44</v>
      </c>
      <c r="K10" s="20" t="s">
        <v>55</v>
      </c>
      <c r="L10" s="13" t="s">
        <v>45</v>
      </c>
      <c r="M10" s="14">
        <v>0.02</v>
      </c>
      <c r="N10" s="14">
        <v>0.02</v>
      </c>
      <c r="O10" s="14">
        <v>0.02</v>
      </c>
      <c r="P10" s="14">
        <v>0.02</v>
      </c>
      <c r="Q10" s="15">
        <v>44600</v>
      </c>
      <c r="R10" s="15">
        <v>33267.17</v>
      </c>
      <c r="S10" s="15">
        <v>44600</v>
      </c>
      <c r="T10" s="15">
        <v>48586</v>
      </c>
      <c r="U10" s="15">
        <v>48586</v>
      </c>
      <c r="V10" s="16">
        <v>51444</v>
      </c>
    </row>
    <row r="11" spans="1:22" ht="59.25" customHeight="1" x14ac:dyDescent="0.25">
      <c r="A11" s="11"/>
      <c r="B11" s="11"/>
      <c r="C11" s="12" t="s">
        <v>40</v>
      </c>
      <c r="D11" s="21" t="s">
        <v>14</v>
      </c>
      <c r="E11" s="21" t="s">
        <v>41</v>
      </c>
      <c r="F11" s="21" t="s">
        <v>42</v>
      </c>
      <c r="G11" s="21" t="s">
        <v>47</v>
      </c>
      <c r="H11" s="21" t="s">
        <v>41</v>
      </c>
      <c r="I11" s="21" t="s">
        <v>43</v>
      </c>
      <c r="J11" s="21" t="s">
        <v>44</v>
      </c>
      <c r="K11" s="20" t="s">
        <v>48</v>
      </c>
      <c r="L11" s="13" t="s">
        <v>45</v>
      </c>
      <c r="M11" s="14">
        <v>0.02</v>
      </c>
      <c r="N11" s="14">
        <v>0.02</v>
      </c>
      <c r="O11" s="14">
        <v>0.02</v>
      </c>
      <c r="P11" s="14">
        <v>0.02</v>
      </c>
      <c r="Q11" s="15"/>
      <c r="R11" s="15"/>
      <c r="S11" s="15"/>
      <c r="T11" s="15"/>
      <c r="U11" s="15"/>
      <c r="V11" s="16"/>
    </row>
    <row r="12" spans="1:22" ht="39" customHeight="1" x14ac:dyDescent="0.25">
      <c r="A12" s="5" t="s">
        <v>38</v>
      </c>
      <c r="B12" s="8" t="s">
        <v>51</v>
      </c>
      <c r="C12" s="9"/>
      <c r="D12" s="31"/>
      <c r="E12" s="31"/>
      <c r="F12" s="31"/>
      <c r="G12" s="31"/>
      <c r="H12" s="31"/>
      <c r="I12" s="31"/>
      <c r="J12" s="31"/>
      <c r="K12" s="33"/>
      <c r="L12" s="8"/>
      <c r="M12" s="8"/>
      <c r="N12" s="8"/>
      <c r="O12" s="8"/>
      <c r="P12" s="8"/>
      <c r="Q12" s="10">
        <f t="shared" ref="Q12:V12" si="2">SUM(Q13:Q13)</f>
        <v>73500</v>
      </c>
      <c r="R12" s="10">
        <f t="shared" si="2"/>
        <v>31824.22</v>
      </c>
      <c r="S12" s="10">
        <f t="shared" si="2"/>
        <v>31824.22</v>
      </c>
      <c r="T12" s="10">
        <f t="shared" si="2"/>
        <v>29740</v>
      </c>
      <c r="U12" s="10">
        <f t="shared" si="2"/>
        <v>30923</v>
      </c>
      <c r="V12" s="10">
        <f t="shared" si="2"/>
        <v>32225</v>
      </c>
    </row>
    <row r="13" spans="1:22" ht="41.25" customHeight="1" x14ac:dyDescent="0.25">
      <c r="A13" s="11"/>
      <c r="B13" s="11"/>
      <c r="C13" s="12" t="s">
        <v>40</v>
      </c>
      <c r="D13" s="21" t="s">
        <v>14</v>
      </c>
      <c r="E13" s="21" t="s">
        <v>52</v>
      </c>
      <c r="F13" s="21" t="s">
        <v>49</v>
      </c>
      <c r="G13" s="21" t="s">
        <v>46</v>
      </c>
      <c r="H13" s="21" t="s">
        <v>41</v>
      </c>
      <c r="I13" s="21" t="s">
        <v>43</v>
      </c>
      <c r="J13" s="21" t="s">
        <v>44</v>
      </c>
      <c r="K13" s="20" t="s">
        <v>60</v>
      </c>
      <c r="L13" s="13" t="s">
        <v>45</v>
      </c>
      <c r="M13" s="14">
        <v>0.3</v>
      </c>
      <c r="N13" s="14">
        <v>0.3</v>
      </c>
      <c r="O13" s="14">
        <v>0.3</v>
      </c>
      <c r="P13" s="14">
        <v>0.3</v>
      </c>
      <c r="Q13" s="15">
        <v>73500</v>
      </c>
      <c r="R13" s="15">
        <v>31824.22</v>
      </c>
      <c r="S13" s="15">
        <v>31824.22</v>
      </c>
      <c r="T13" s="15">
        <v>29740</v>
      </c>
      <c r="U13" s="15">
        <v>30923</v>
      </c>
      <c r="V13" s="16">
        <v>32225</v>
      </c>
    </row>
    <row r="14" spans="1:22" ht="41.25" customHeight="1" x14ac:dyDescent="0.25">
      <c r="A14" s="5" t="s">
        <v>38</v>
      </c>
      <c r="B14" s="17" t="s">
        <v>96</v>
      </c>
      <c r="C14" s="12"/>
      <c r="D14" s="21"/>
      <c r="E14" s="21"/>
      <c r="F14" s="21"/>
      <c r="G14" s="21"/>
      <c r="H14" s="21"/>
      <c r="I14" s="21"/>
      <c r="J14" s="21"/>
      <c r="K14" s="20"/>
      <c r="L14" s="13"/>
      <c r="M14" s="14"/>
      <c r="N14" s="14"/>
      <c r="O14" s="14"/>
      <c r="P14" s="14"/>
      <c r="Q14" s="18">
        <f t="shared" ref="Q14:V14" si="3">Q15+Q16+Q17</f>
        <v>946000</v>
      </c>
      <c r="R14" s="18">
        <f t="shared" si="3"/>
        <v>813624.39999999991</v>
      </c>
      <c r="S14" s="18">
        <f t="shared" si="3"/>
        <v>951700</v>
      </c>
      <c r="T14" s="18">
        <f t="shared" si="3"/>
        <v>815000</v>
      </c>
      <c r="U14" s="18">
        <f t="shared" si="3"/>
        <v>823000</v>
      </c>
      <c r="V14" s="18">
        <f t="shared" si="3"/>
        <v>835000</v>
      </c>
    </row>
    <row r="15" spans="1:22" ht="65.25" customHeight="1" x14ac:dyDescent="0.25">
      <c r="A15" s="11"/>
      <c r="B15" s="17"/>
      <c r="C15" s="12" t="s">
        <v>40</v>
      </c>
      <c r="D15" s="21" t="s">
        <v>14</v>
      </c>
      <c r="E15" s="21" t="s">
        <v>53</v>
      </c>
      <c r="F15" s="21" t="s">
        <v>41</v>
      </c>
      <c r="G15" s="21" t="s">
        <v>47</v>
      </c>
      <c r="H15" s="21" t="s">
        <v>23</v>
      </c>
      <c r="I15" s="21" t="s">
        <v>43</v>
      </c>
      <c r="J15" s="21" t="s">
        <v>44</v>
      </c>
      <c r="K15" s="20" t="s">
        <v>65</v>
      </c>
      <c r="L15" s="13" t="s">
        <v>45</v>
      </c>
      <c r="M15" s="14">
        <v>1</v>
      </c>
      <c r="N15" s="14">
        <v>1</v>
      </c>
      <c r="O15" s="14">
        <v>1</v>
      </c>
      <c r="P15" s="14">
        <v>1</v>
      </c>
      <c r="Q15" s="15">
        <v>43000</v>
      </c>
      <c r="R15" s="15">
        <v>58439.41</v>
      </c>
      <c r="S15" s="15">
        <v>68200</v>
      </c>
      <c r="T15" s="15">
        <v>127000</v>
      </c>
      <c r="U15" s="15">
        <v>129000</v>
      </c>
      <c r="V15" s="16">
        <v>131000</v>
      </c>
    </row>
    <row r="16" spans="1:22" ht="58.5" customHeight="1" x14ac:dyDescent="0.25">
      <c r="A16" s="8"/>
      <c r="B16" s="17"/>
      <c r="C16" s="12" t="s">
        <v>40</v>
      </c>
      <c r="D16" s="21" t="s">
        <v>14</v>
      </c>
      <c r="E16" s="21" t="s">
        <v>53</v>
      </c>
      <c r="F16" s="21" t="s">
        <v>53</v>
      </c>
      <c r="G16" s="21" t="s">
        <v>63</v>
      </c>
      <c r="H16" s="21" t="s">
        <v>23</v>
      </c>
      <c r="I16" s="21" t="s">
        <v>43</v>
      </c>
      <c r="J16" s="21" t="s">
        <v>44</v>
      </c>
      <c r="K16" s="20" t="s">
        <v>66</v>
      </c>
      <c r="L16" s="13" t="s">
        <v>45</v>
      </c>
      <c r="M16" s="14">
        <v>1</v>
      </c>
      <c r="N16" s="14">
        <v>1</v>
      </c>
      <c r="O16" s="14">
        <v>1</v>
      </c>
      <c r="P16" s="14">
        <v>1</v>
      </c>
      <c r="Q16" s="15">
        <v>475000</v>
      </c>
      <c r="R16" s="15">
        <v>508456.68</v>
      </c>
      <c r="S16" s="15">
        <v>508456.68</v>
      </c>
      <c r="T16" s="15">
        <v>345000</v>
      </c>
      <c r="U16" s="15">
        <v>348000</v>
      </c>
      <c r="V16" s="16">
        <v>355000</v>
      </c>
    </row>
    <row r="17" spans="1:22" ht="41.25" customHeight="1" x14ac:dyDescent="0.25">
      <c r="A17" s="8"/>
      <c r="B17" s="17"/>
      <c r="C17" s="12" t="s">
        <v>40</v>
      </c>
      <c r="D17" s="21" t="s">
        <v>14</v>
      </c>
      <c r="E17" s="21" t="s">
        <v>53</v>
      </c>
      <c r="F17" s="21" t="s">
        <v>53</v>
      </c>
      <c r="G17" s="21" t="s">
        <v>64</v>
      </c>
      <c r="H17" s="21" t="s">
        <v>23</v>
      </c>
      <c r="I17" s="21" t="s">
        <v>43</v>
      </c>
      <c r="J17" s="21" t="s">
        <v>44</v>
      </c>
      <c r="K17" s="20" t="s">
        <v>67</v>
      </c>
      <c r="L17" s="13" t="s">
        <v>45</v>
      </c>
      <c r="M17" s="14">
        <v>1</v>
      </c>
      <c r="N17" s="14">
        <v>1</v>
      </c>
      <c r="O17" s="14">
        <v>1</v>
      </c>
      <c r="P17" s="14">
        <v>1</v>
      </c>
      <c r="Q17" s="15">
        <v>428000</v>
      </c>
      <c r="R17" s="15">
        <v>246728.31</v>
      </c>
      <c r="S17" s="15">
        <v>375043.32</v>
      </c>
      <c r="T17" s="15">
        <v>343000</v>
      </c>
      <c r="U17" s="15">
        <v>346000</v>
      </c>
      <c r="V17" s="16">
        <v>349000</v>
      </c>
    </row>
    <row r="18" spans="1:22" ht="99.75" customHeight="1" x14ac:dyDescent="0.25">
      <c r="A18" s="5" t="s">
        <v>38</v>
      </c>
      <c r="B18" s="17" t="s">
        <v>97</v>
      </c>
      <c r="C18" s="12"/>
      <c r="D18" s="21"/>
      <c r="E18" s="21"/>
      <c r="F18" s="21"/>
      <c r="G18" s="21"/>
      <c r="H18" s="21"/>
      <c r="I18" s="21"/>
      <c r="J18" s="21"/>
      <c r="K18" s="20"/>
      <c r="L18" s="13"/>
      <c r="M18" s="14"/>
      <c r="N18" s="14"/>
      <c r="O18" s="14"/>
      <c r="P18" s="14"/>
      <c r="Q18" s="18">
        <f>Q19</f>
        <v>0</v>
      </c>
      <c r="R18" s="18"/>
      <c r="S18" s="18">
        <f>S19</f>
        <v>0</v>
      </c>
      <c r="T18" s="15"/>
      <c r="U18" s="15"/>
      <c r="V18" s="16"/>
    </row>
    <row r="19" spans="1:22" ht="63" customHeight="1" x14ac:dyDescent="0.25">
      <c r="A19" s="11"/>
      <c r="B19" s="11"/>
      <c r="C19" s="12" t="s">
        <v>40</v>
      </c>
      <c r="D19" s="21" t="s">
        <v>14</v>
      </c>
      <c r="E19" s="21" t="s">
        <v>69</v>
      </c>
      <c r="F19" s="21" t="s">
        <v>70</v>
      </c>
      <c r="G19" s="21" t="s">
        <v>71</v>
      </c>
      <c r="H19" s="21" t="s">
        <v>23</v>
      </c>
      <c r="I19" s="21" t="s">
        <v>43</v>
      </c>
      <c r="J19" s="21" t="s">
        <v>44</v>
      </c>
      <c r="K19" s="20" t="s">
        <v>72</v>
      </c>
      <c r="L19" s="13" t="s">
        <v>45</v>
      </c>
      <c r="M19" s="14">
        <v>1</v>
      </c>
      <c r="N19" s="14">
        <v>1</v>
      </c>
      <c r="O19" s="14">
        <v>1</v>
      </c>
      <c r="P19" s="14">
        <v>1</v>
      </c>
      <c r="Q19" s="15"/>
      <c r="R19" s="15"/>
      <c r="S19" s="15"/>
      <c r="T19" s="15"/>
      <c r="U19" s="15"/>
      <c r="V19" s="16"/>
    </row>
    <row r="20" spans="1:22" ht="162" x14ac:dyDescent="0.25">
      <c r="A20" s="8" t="s">
        <v>38</v>
      </c>
      <c r="B20" s="8" t="s">
        <v>54</v>
      </c>
      <c r="C20" s="9"/>
      <c r="D20" s="31"/>
      <c r="E20" s="31"/>
      <c r="F20" s="31"/>
      <c r="G20" s="31"/>
      <c r="H20" s="31"/>
      <c r="I20" s="31"/>
      <c r="J20" s="31"/>
      <c r="K20" s="20"/>
      <c r="L20" s="8"/>
      <c r="M20" s="8"/>
      <c r="N20" s="8"/>
      <c r="O20" s="8"/>
      <c r="P20" s="8"/>
      <c r="Q20" s="10">
        <f t="shared" ref="Q20:V20" si="4">SUM(Q21:Q21)</f>
        <v>28356</v>
      </c>
      <c r="R20" s="10">
        <f t="shared" si="4"/>
        <v>24873.55</v>
      </c>
      <c r="S20" s="10">
        <v>28356</v>
      </c>
      <c r="T20" s="10">
        <v>28357</v>
      </c>
      <c r="U20" s="10">
        <f t="shared" si="4"/>
        <v>28357</v>
      </c>
      <c r="V20" s="10">
        <f t="shared" si="4"/>
        <v>28357</v>
      </c>
    </row>
    <row r="21" spans="1:22" ht="103.5" customHeight="1" x14ac:dyDescent="0.25">
      <c r="A21" s="11"/>
      <c r="B21" s="11"/>
      <c r="C21" s="12" t="s">
        <v>88</v>
      </c>
      <c r="D21" s="21" t="s">
        <v>14</v>
      </c>
      <c r="E21" s="21" t="s">
        <v>24</v>
      </c>
      <c r="F21" s="21" t="s">
        <v>52</v>
      </c>
      <c r="G21" s="21" t="s">
        <v>61</v>
      </c>
      <c r="H21" s="21" t="s">
        <v>23</v>
      </c>
      <c r="I21" s="21" t="s">
        <v>43</v>
      </c>
      <c r="J21" s="21" t="s">
        <v>50</v>
      </c>
      <c r="K21" s="20" t="s">
        <v>68</v>
      </c>
      <c r="L21" s="11" t="s">
        <v>89</v>
      </c>
      <c r="M21" s="14">
        <v>1</v>
      </c>
      <c r="N21" s="14">
        <v>1</v>
      </c>
      <c r="O21" s="14">
        <v>1</v>
      </c>
      <c r="P21" s="14">
        <v>1</v>
      </c>
      <c r="Q21" s="15">
        <v>28356</v>
      </c>
      <c r="R21" s="15">
        <v>24873.55</v>
      </c>
      <c r="S21" s="15">
        <v>28356</v>
      </c>
      <c r="T21" s="15">
        <v>28357</v>
      </c>
      <c r="U21" s="19">
        <v>28357</v>
      </c>
      <c r="V21" s="16">
        <v>28357</v>
      </c>
    </row>
    <row r="22" spans="1:22" ht="108" customHeight="1" x14ac:dyDescent="0.25">
      <c r="A22" s="8" t="s">
        <v>38</v>
      </c>
      <c r="B22" s="17" t="s">
        <v>98</v>
      </c>
      <c r="C22" s="12"/>
      <c r="D22" s="21"/>
      <c r="E22" s="21"/>
      <c r="F22" s="21"/>
      <c r="G22" s="21"/>
      <c r="H22" s="21"/>
      <c r="I22" s="21"/>
      <c r="J22" s="21"/>
      <c r="K22" s="20"/>
      <c r="L22" s="13"/>
      <c r="M22" s="14"/>
      <c r="N22" s="14"/>
      <c r="O22" s="14"/>
      <c r="P22" s="14"/>
      <c r="Q22" s="18">
        <f t="shared" ref="Q22:V22" si="5">Q23</f>
        <v>119000</v>
      </c>
      <c r="R22" s="18">
        <f t="shared" si="5"/>
        <v>0</v>
      </c>
      <c r="S22" s="18">
        <f t="shared" si="5"/>
        <v>0</v>
      </c>
      <c r="T22" s="18">
        <f t="shared" si="5"/>
        <v>395000</v>
      </c>
      <c r="U22" s="18">
        <f t="shared" si="5"/>
        <v>0</v>
      </c>
      <c r="V22" s="18">
        <f t="shared" si="5"/>
        <v>0</v>
      </c>
    </row>
    <row r="23" spans="1:22" ht="91.5" customHeight="1" x14ac:dyDescent="0.25">
      <c r="A23" s="20"/>
      <c r="B23" s="20"/>
      <c r="C23" s="21" t="s">
        <v>88</v>
      </c>
      <c r="D23" s="21" t="s">
        <v>14</v>
      </c>
      <c r="E23" s="21" t="s">
        <v>27</v>
      </c>
      <c r="F23" s="21" t="s">
        <v>53</v>
      </c>
      <c r="G23" s="21" t="s">
        <v>73</v>
      </c>
      <c r="H23" s="21" t="s">
        <v>23</v>
      </c>
      <c r="I23" s="21" t="s">
        <v>43</v>
      </c>
      <c r="J23" s="21" t="s">
        <v>74</v>
      </c>
      <c r="K23" s="20" t="s">
        <v>75</v>
      </c>
      <c r="L23" s="11" t="s">
        <v>89</v>
      </c>
      <c r="M23" s="22">
        <v>1</v>
      </c>
      <c r="N23" s="22">
        <v>1</v>
      </c>
      <c r="O23" s="22">
        <v>1</v>
      </c>
      <c r="P23" s="22">
        <v>1</v>
      </c>
      <c r="Q23" s="23">
        <v>119000</v>
      </c>
      <c r="R23" s="23"/>
      <c r="S23" s="15"/>
      <c r="T23" s="15">
        <v>395000</v>
      </c>
      <c r="U23" s="19"/>
      <c r="V23" s="16"/>
    </row>
    <row r="24" spans="1:22" ht="67.5" customHeight="1" x14ac:dyDescent="0.25">
      <c r="A24" s="8" t="s">
        <v>38</v>
      </c>
      <c r="B24" s="32" t="s">
        <v>99</v>
      </c>
      <c r="C24" s="21"/>
      <c r="D24" s="21"/>
      <c r="E24" s="21"/>
      <c r="F24" s="21"/>
      <c r="G24" s="21"/>
      <c r="H24" s="21"/>
      <c r="I24" s="21"/>
      <c r="J24" s="21"/>
      <c r="K24" s="20"/>
      <c r="L24" s="24"/>
      <c r="M24" s="22"/>
      <c r="N24" s="22"/>
      <c r="O24" s="22"/>
      <c r="P24" s="22"/>
      <c r="Q24" s="25">
        <f t="shared" ref="Q24:V24" si="6">Q25</f>
        <v>0</v>
      </c>
      <c r="R24" s="25">
        <f t="shared" si="6"/>
        <v>0</v>
      </c>
      <c r="S24" s="18">
        <f t="shared" si="6"/>
        <v>0</v>
      </c>
      <c r="T24" s="18">
        <f t="shared" si="6"/>
        <v>0</v>
      </c>
      <c r="U24" s="18">
        <f t="shared" si="6"/>
        <v>0</v>
      </c>
      <c r="V24" s="18">
        <f t="shared" si="6"/>
        <v>0</v>
      </c>
    </row>
    <row r="25" spans="1:22" ht="67.5" customHeight="1" x14ac:dyDescent="0.25">
      <c r="A25" s="20"/>
      <c r="B25" s="20"/>
      <c r="C25" s="21" t="s">
        <v>88</v>
      </c>
      <c r="D25" s="21" t="s">
        <v>14</v>
      </c>
      <c r="E25" s="21" t="s">
        <v>29</v>
      </c>
      <c r="F25" s="21" t="s">
        <v>76</v>
      </c>
      <c r="G25" s="21" t="s">
        <v>77</v>
      </c>
      <c r="H25" s="21" t="s">
        <v>23</v>
      </c>
      <c r="I25" s="21" t="s">
        <v>43</v>
      </c>
      <c r="J25" s="21" t="s">
        <v>78</v>
      </c>
      <c r="K25" s="20" t="s">
        <v>79</v>
      </c>
      <c r="L25" s="11" t="s">
        <v>89</v>
      </c>
      <c r="M25" s="22">
        <v>1</v>
      </c>
      <c r="N25" s="22">
        <v>1</v>
      </c>
      <c r="O25" s="22">
        <v>1</v>
      </c>
      <c r="P25" s="22">
        <v>1</v>
      </c>
      <c r="Q25" s="23"/>
      <c r="R25" s="23"/>
      <c r="S25" s="15"/>
      <c r="T25" s="15"/>
      <c r="U25" s="19"/>
      <c r="V25" s="16"/>
    </row>
    <row r="26" spans="1:22" ht="67.5" customHeight="1" x14ac:dyDescent="0.25">
      <c r="A26" s="8" t="s">
        <v>100</v>
      </c>
      <c r="B26" s="20"/>
      <c r="C26" s="21"/>
      <c r="D26" s="21" t="s">
        <v>15</v>
      </c>
      <c r="E26" s="21" t="s">
        <v>101</v>
      </c>
      <c r="F26" s="21" t="s">
        <v>101</v>
      </c>
      <c r="G26" s="21" t="s">
        <v>102</v>
      </c>
      <c r="H26" s="21" t="s">
        <v>101</v>
      </c>
      <c r="I26" s="21" t="s">
        <v>43</v>
      </c>
      <c r="J26" s="21" t="s">
        <v>102</v>
      </c>
      <c r="K26" s="20"/>
      <c r="L26" s="11"/>
      <c r="M26" s="22"/>
      <c r="N26" s="22"/>
      <c r="O26" s="22"/>
      <c r="P26" s="22"/>
      <c r="Q26" s="25">
        <f t="shared" ref="Q26:V26" si="7">Q27+Q30+Q33</f>
        <v>1740996.76</v>
      </c>
      <c r="R26" s="25">
        <f t="shared" si="7"/>
        <v>1141588.67</v>
      </c>
      <c r="S26" s="25">
        <f t="shared" si="7"/>
        <v>1740996.76</v>
      </c>
      <c r="T26" s="25">
        <f t="shared" si="7"/>
        <v>1843882</v>
      </c>
      <c r="U26" s="25">
        <f t="shared" si="7"/>
        <v>1932453</v>
      </c>
      <c r="V26" s="25">
        <f t="shared" si="7"/>
        <v>1949685</v>
      </c>
    </row>
    <row r="27" spans="1:22" ht="121.5" x14ac:dyDescent="0.25">
      <c r="A27" s="8" t="s">
        <v>56</v>
      </c>
      <c r="B27" s="8" t="s">
        <v>80</v>
      </c>
      <c r="C27" s="9"/>
      <c r="D27" s="34" t="s">
        <v>15</v>
      </c>
      <c r="E27" s="34" t="s">
        <v>42</v>
      </c>
      <c r="F27" s="34" t="s">
        <v>23</v>
      </c>
      <c r="G27" s="34" t="s">
        <v>102</v>
      </c>
      <c r="H27" s="34" t="s">
        <v>101</v>
      </c>
      <c r="I27" s="34" t="s">
        <v>43</v>
      </c>
      <c r="J27" s="34" t="s">
        <v>111</v>
      </c>
      <c r="K27" s="20"/>
      <c r="L27" s="8"/>
      <c r="M27" s="8"/>
      <c r="N27" s="8"/>
      <c r="O27" s="8"/>
      <c r="P27" s="8"/>
      <c r="Q27" s="10">
        <f>Q28+Q29</f>
        <v>97000</v>
      </c>
      <c r="R27" s="10">
        <v>80840</v>
      </c>
      <c r="S27" s="10">
        <v>97000</v>
      </c>
      <c r="T27" s="10">
        <f>SUM(T28:T29)</f>
        <v>139000</v>
      </c>
      <c r="U27" s="10">
        <f>SUM(U28:U29)</f>
        <v>140000</v>
      </c>
      <c r="V27" s="10">
        <f>SUM(V28:V29)</f>
        <v>141000</v>
      </c>
    </row>
    <row r="28" spans="1:22" ht="66" customHeight="1" x14ac:dyDescent="0.25">
      <c r="A28" s="11"/>
      <c r="B28" s="11"/>
      <c r="C28" s="37" t="s">
        <v>88</v>
      </c>
      <c r="D28" s="37" t="s">
        <v>15</v>
      </c>
      <c r="E28" s="37" t="s">
        <v>42</v>
      </c>
      <c r="F28" s="37" t="s">
        <v>29</v>
      </c>
      <c r="G28" s="37" t="s">
        <v>57</v>
      </c>
      <c r="H28" s="37" t="s">
        <v>23</v>
      </c>
      <c r="I28" s="37" t="s">
        <v>43</v>
      </c>
      <c r="J28" s="37" t="s">
        <v>111</v>
      </c>
      <c r="K28" s="38" t="s">
        <v>119</v>
      </c>
      <c r="L28" s="11" t="s">
        <v>89</v>
      </c>
      <c r="M28" s="26"/>
      <c r="N28" s="26"/>
      <c r="O28" s="26"/>
      <c r="P28" s="26"/>
      <c r="Q28" s="15">
        <v>97000</v>
      </c>
      <c r="R28" s="15">
        <v>80840</v>
      </c>
      <c r="S28" s="15">
        <v>97000</v>
      </c>
      <c r="T28" s="15">
        <v>139000</v>
      </c>
      <c r="U28" s="15">
        <v>140000</v>
      </c>
      <c r="V28" s="15">
        <v>141000</v>
      </c>
    </row>
    <row r="29" spans="1:22" ht="52.5" customHeight="1" x14ac:dyDescent="0.25">
      <c r="A29" s="11"/>
      <c r="B29" s="13"/>
      <c r="C29" s="21" t="s">
        <v>88</v>
      </c>
      <c r="D29" s="21" t="s">
        <v>15</v>
      </c>
      <c r="E29" s="21" t="s">
        <v>42</v>
      </c>
      <c r="F29" s="21" t="s">
        <v>28</v>
      </c>
      <c r="G29" s="21" t="s">
        <v>103</v>
      </c>
      <c r="H29" s="21" t="s">
        <v>23</v>
      </c>
      <c r="I29" s="21" t="s">
        <v>43</v>
      </c>
      <c r="J29" s="21" t="s">
        <v>111</v>
      </c>
      <c r="K29" s="20" t="s">
        <v>81</v>
      </c>
      <c r="L29" s="11" t="s">
        <v>89</v>
      </c>
      <c r="M29" s="14"/>
      <c r="N29" s="14"/>
      <c r="O29" s="14"/>
      <c r="P29" s="14"/>
      <c r="Q29" s="15"/>
      <c r="R29" s="15"/>
      <c r="S29" s="15"/>
      <c r="T29" s="15"/>
      <c r="U29" s="15"/>
      <c r="V29" s="15"/>
    </row>
    <row r="30" spans="1:22" ht="101.25" x14ac:dyDescent="0.25">
      <c r="A30" s="8" t="s">
        <v>56</v>
      </c>
      <c r="B30" s="8" t="s">
        <v>58</v>
      </c>
      <c r="C30" s="31"/>
      <c r="D30" s="34" t="s">
        <v>15</v>
      </c>
      <c r="E30" s="34" t="s">
        <v>42</v>
      </c>
      <c r="F30" s="34" t="s">
        <v>106</v>
      </c>
      <c r="G30" s="34" t="s">
        <v>102</v>
      </c>
      <c r="H30" s="34" t="s">
        <v>101</v>
      </c>
      <c r="I30" s="34" t="s">
        <v>43</v>
      </c>
      <c r="J30" s="34" t="s">
        <v>111</v>
      </c>
      <c r="K30" s="20"/>
      <c r="L30" s="10"/>
      <c r="M30" s="10"/>
      <c r="N30" s="10"/>
      <c r="O30" s="10"/>
      <c r="P30" s="10"/>
      <c r="Q30" s="10">
        <f t="shared" ref="Q30:V30" si="8">SUM(Q31:Q32)</f>
        <v>88884.67</v>
      </c>
      <c r="R30" s="10">
        <f t="shared" si="8"/>
        <v>88884.67</v>
      </c>
      <c r="S30" s="10">
        <f t="shared" si="8"/>
        <v>88884.67</v>
      </c>
      <c r="T30" s="10">
        <f t="shared" si="8"/>
        <v>88836</v>
      </c>
      <c r="U30" s="10">
        <f t="shared" si="8"/>
        <v>89724</v>
      </c>
      <c r="V30" s="10">
        <f t="shared" si="8"/>
        <v>93154</v>
      </c>
    </row>
    <row r="31" spans="1:22" ht="84.75" customHeight="1" x14ac:dyDescent="0.25">
      <c r="A31" s="11"/>
      <c r="B31" s="11"/>
      <c r="C31" s="21" t="s">
        <v>88</v>
      </c>
      <c r="D31" s="21" t="s">
        <v>15</v>
      </c>
      <c r="E31" s="21" t="s">
        <v>42</v>
      </c>
      <c r="F31" s="21" t="s">
        <v>104</v>
      </c>
      <c r="G31" s="21" t="s">
        <v>105</v>
      </c>
      <c r="H31" s="21" t="s">
        <v>23</v>
      </c>
      <c r="I31" s="21" t="s">
        <v>43</v>
      </c>
      <c r="J31" s="21" t="s">
        <v>111</v>
      </c>
      <c r="K31" s="20" t="s">
        <v>82</v>
      </c>
      <c r="L31" s="11" t="s">
        <v>89</v>
      </c>
      <c r="M31" s="14"/>
      <c r="N31" s="14"/>
      <c r="O31" s="14"/>
      <c r="P31" s="14"/>
      <c r="Q31" s="15">
        <v>88884.67</v>
      </c>
      <c r="R31" s="15">
        <v>88884.67</v>
      </c>
      <c r="S31" s="15">
        <v>88884.67</v>
      </c>
      <c r="T31" s="23">
        <v>88836</v>
      </c>
      <c r="U31" s="23">
        <v>89724</v>
      </c>
      <c r="V31" s="23">
        <v>93154</v>
      </c>
    </row>
    <row r="32" spans="1:22" ht="103.5" customHeight="1" x14ac:dyDescent="0.3">
      <c r="A32" s="11"/>
      <c r="B32" s="11"/>
      <c r="C32" s="21" t="s">
        <v>88</v>
      </c>
      <c r="D32" s="21" t="s">
        <v>15</v>
      </c>
      <c r="E32" s="21" t="s">
        <v>42</v>
      </c>
      <c r="F32" s="21" t="s">
        <v>106</v>
      </c>
      <c r="G32" s="21" t="s">
        <v>62</v>
      </c>
      <c r="H32" s="21" t="s">
        <v>23</v>
      </c>
      <c r="I32" s="21" t="s">
        <v>43</v>
      </c>
      <c r="J32" s="21" t="s">
        <v>111</v>
      </c>
      <c r="K32" s="20" t="s">
        <v>83</v>
      </c>
      <c r="L32" s="11" t="s">
        <v>89</v>
      </c>
      <c r="M32" s="28"/>
      <c r="N32" s="28"/>
      <c r="O32" s="28"/>
      <c r="P32" s="28"/>
      <c r="Q32" s="15"/>
      <c r="R32" s="23"/>
      <c r="S32" s="15"/>
      <c r="T32" s="27"/>
      <c r="U32" s="27"/>
      <c r="V32" s="27"/>
    </row>
    <row r="33" spans="1:23" ht="108.75" customHeight="1" x14ac:dyDescent="0.3">
      <c r="A33" s="8" t="s">
        <v>56</v>
      </c>
      <c r="B33" s="17" t="s">
        <v>90</v>
      </c>
      <c r="C33" s="21"/>
      <c r="D33" s="34" t="s">
        <v>15</v>
      </c>
      <c r="E33" s="34" t="s">
        <v>42</v>
      </c>
      <c r="F33" s="34" t="s">
        <v>107</v>
      </c>
      <c r="G33" s="34" t="s">
        <v>102</v>
      </c>
      <c r="H33" s="34" t="s">
        <v>101</v>
      </c>
      <c r="I33" s="34" t="s">
        <v>43</v>
      </c>
      <c r="J33" s="34" t="s">
        <v>111</v>
      </c>
      <c r="K33" s="20"/>
      <c r="L33" s="11"/>
      <c r="M33" s="28"/>
      <c r="N33" s="28"/>
      <c r="O33" s="28"/>
      <c r="P33" s="28"/>
      <c r="Q33" s="15">
        <f t="shared" ref="Q33:V33" si="9">Q34+Q35</f>
        <v>1555112.09</v>
      </c>
      <c r="R33" s="15">
        <f t="shared" si="9"/>
        <v>971864</v>
      </c>
      <c r="S33" s="15">
        <f t="shared" si="9"/>
        <v>1555112.09</v>
      </c>
      <c r="T33" s="15">
        <f t="shared" si="9"/>
        <v>1616046</v>
      </c>
      <c r="U33" s="15">
        <f t="shared" si="9"/>
        <v>1702729</v>
      </c>
      <c r="V33" s="15">
        <f t="shared" si="9"/>
        <v>1715531</v>
      </c>
    </row>
    <row r="34" spans="1:23" ht="90" customHeight="1" x14ac:dyDescent="0.3">
      <c r="A34" s="8"/>
      <c r="B34" s="17"/>
      <c r="C34" s="21" t="s">
        <v>88</v>
      </c>
      <c r="D34" s="21" t="s">
        <v>15</v>
      </c>
      <c r="E34" s="21" t="s">
        <v>42</v>
      </c>
      <c r="F34" s="21" t="s">
        <v>107</v>
      </c>
      <c r="G34" s="21" t="s">
        <v>91</v>
      </c>
      <c r="H34" s="21" t="s">
        <v>23</v>
      </c>
      <c r="I34" s="21" t="s">
        <v>43</v>
      </c>
      <c r="J34" s="21" t="s">
        <v>111</v>
      </c>
      <c r="K34" s="20" t="s">
        <v>93</v>
      </c>
      <c r="L34" s="11" t="s">
        <v>89</v>
      </c>
      <c r="M34" s="28"/>
      <c r="N34" s="28"/>
      <c r="O34" s="28"/>
      <c r="P34" s="28"/>
      <c r="Q34" s="15">
        <v>1355112.09</v>
      </c>
      <c r="R34" s="23">
        <v>861864</v>
      </c>
      <c r="S34" s="15">
        <v>1355112.09</v>
      </c>
      <c r="T34" s="23">
        <v>1616046</v>
      </c>
      <c r="U34" s="23">
        <v>1702729</v>
      </c>
      <c r="V34" s="23">
        <v>1715531</v>
      </c>
    </row>
    <row r="35" spans="1:23" ht="54" customHeight="1" x14ac:dyDescent="0.3">
      <c r="A35" s="11"/>
      <c r="B35" s="11"/>
      <c r="C35" s="21" t="s">
        <v>88</v>
      </c>
      <c r="D35" s="21" t="s">
        <v>15</v>
      </c>
      <c r="E35" s="21" t="s">
        <v>42</v>
      </c>
      <c r="F35" s="21" t="s">
        <v>108</v>
      </c>
      <c r="G35" s="21" t="s">
        <v>92</v>
      </c>
      <c r="H35" s="21" t="s">
        <v>23</v>
      </c>
      <c r="I35" s="21" t="s">
        <v>43</v>
      </c>
      <c r="J35" s="21" t="s">
        <v>111</v>
      </c>
      <c r="K35" s="20" t="s">
        <v>94</v>
      </c>
      <c r="L35" s="11" t="s">
        <v>89</v>
      </c>
      <c r="M35" s="28"/>
      <c r="N35" s="28"/>
      <c r="O35" s="28"/>
      <c r="P35" s="28"/>
      <c r="Q35" s="15">
        <v>200000</v>
      </c>
      <c r="R35" s="23">
        <v>110000</v>
      </c>
      <c r="S35" s="15">
        <v>200000</v>
      </c>
      <c r="T35" s="27"/>
      <c r="U35" s="27"/>
      <c r="V35" s="27"/>
    </row>
    <row r="36" spans="1:23" ht="30.75" customHeight="1" x14ac:dyDescent="0.25">
      <c r="A36" s="5"/>
      <c r="B36" s="5" t="s">
        <v>59</v>
      </c>
      <c r="C36" s="6"/>
      <c r="D36" s="35"/>
      <c r="E36" s="35"/>
      <c r="F36" s="35"/>
      <c r="G36" s="35"/>
      <c r="H36" s="35"/>
      <c r="I36" s="35"/>
      <c r="J36" s="35"/>
      <c r="K36" s="20"/>
      <c r="L36" s="7"/>
      <c r="M36" s="5"/>
      <c r="N36" s="5"/>
      <c r="O36" s="5"/>
      <c r="P36" s="5"/>
      <c r="Q36" s="7">
        <f t="shared" ref="Q36:V36" si="10">Q30+Q27+Q24+Q22+Q20+Q18+Q14+Q12+Q9+Q33</f>
        <v>2952452.76</v>
      </c>
      <c r="R36" s="7">
        <f t="shared" si="10"/>
        <v>2045178.0099999998</v>
      </c>
      <c r="S36" s="7">
        <f t="shared" si="10"/>
        <v>2797476.98</v>
      </c>
      <c r="T36" s="7">
        <f t="shared" si="10"/>
        <v>3160565</v>
      </c>
      <c r="U36" s="7">
        <f t="shared" si="10"/>
        <v>2863319</v>
      </c>
      <c r="V36" s="7">
        <f t="shared" si="10"/>
        <v>2896711</v>
      </c>
      <c r="W36" s="7"/>
    </row>
    <row r="37" spans="1:23" ht="20.25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</sheetData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honeticPr fontId="11" type="noConversion"/>
  <pageMargins left="0.70866141732283472" right="0" top="0.43" bottom="0.31" header="0.2" footer="0.31496062992125984"/>
  <pageSetup paperSize="8" scale="2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источников доходов </vt:lpstr>
      <vt:lpstr>Лист1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2016-11-30T13:00:45Z</cp:lastPrinted>
  <dcterms:created xsi:type="dcterms:W3CDTF">2016-10-27T13:58:29Z</dcterms:created>
  <dcterms:modified xsi:type="dcterms:W3CDTF">2021-12-21T14:13:24Z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