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44DC7931-A7E8-44C0-AB3D-2FF01BC2B7DF}" xr6:coauthVersionLast="45" xr6:coauthVersionMax="45" xr10:uidLastSave="{00000000-0000-0000-0000-000000000000}"/>
  <bookViews>
    <workbookView xWindow="-120" yWindow="-120" windowWidth="29040" windowHeight="15840" tabRatio="565"/>
  </bookViews>
  <sheets>
    <sheet name="Лист1" sheetId="3" r:id="rId1"/>
  </sheets>
  <definedNames>
    <definedName name="_xlnm.Print_Area" localSheetId="0">Лист1!$A$1:$M$108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7" i="3" l="1"/>
  <c r="K99" i="3"/>
  <c r="K105" i="3"/>
  <c r="K40" i="3"/>
  <c r="L15" i="3"/>
  <c r="L17" i="3"/>
  <c r="L18" i="3"/>
  <c r="L20" i="3"/>
  <c r="L22" i="3"/>
  <c r="L27" i="3"/>
  <c r="L29" i="3"/>
  <c r="L34" i="3"/>
  <c r="L36" i="3"/>
  <c r="L38" i="3"/>
  <c r="L41" i="3"/>
  <c r="L46" i="3"/>
  <c r="L48" i="3"/>
  <c r="L49" i="3"/>
  <c r="L50" i="3"/>
  <c r="L55" i="3"/>
  <c r="L57" i="3"/>
  <c r="L58" i="3"/>
  <c r="L63" i="3"/>
  <c r="L65" i="3"/>
  <c r="L66" i="3"/>
  <c r="L67" i="3"/>
  <c r="L68" i="3"/>
  <c r="L69" i="3"/>
  <c r="L74" i="3"/>
  <c r="L76" i="3"/>
  <c r="L77" i="3"/>
  <c r="L78" i="3"/>
  <c r="L83" i="3"/>
  <c r="L85" i="3"/>
  <c r="L90" i="3"/>
  <c r="L95" i="3"/>
  <c r="L100" i="3"/>
  <c r="L106" i="3"/>
  <c r="K73" i="3"/>
  <c r="K14" i="3"/>
  <c r="K13" i="3" s="1"/>
  <c r="K16" i="3"/>
  <c r="K19" i="3"/>
  <c r="K21" i="3"/>
  <c r="K26" i="3"/>
  <c r="L26" i="3" s="1"/>
  <c r="K25" i="3"/>
  <c r="K24" i="3" s="1"/>
  <c r="K28" i="3"/>
  <c r="K33" i="3"/>
  <c r="K32" i="3" s="1"/>
  <c r="L33" i="3"/>
  <c r="K35" i="3"/>
  <c r="K37" i="3"/>
  <c r="L37" i="3"/>
  <c r="K45" i="3"/>
  <c r="K44" i="3" s="1"/>
  <c r="K43" i="3" s="1"/>
  <c r="K42" i="3" s="1"/>
  <c r="K47" i="3"/>
  <c r="K54" i="3"/>
  <c r="K53" i="3" s="1"/>
  <c r="K56" i="3"/>
  <c r="L56" i="3"/>
  <c r="K62" i="3"/>
  <c r="K61" i="3" s="1"/>
  <c r="K60" i="3" s="1"/>
  <c r="K64" i="3"/>
  <c r="L64" i="3"/>
  <c r="K72" i="3"/>
  <c r="K75" i="3"/>
  <c r="K94" i="3"/>
  <c r="K93" i="3"/>
  <c r="J97" i="3"/>
  <c r="J96" i="3" s="1"/>
  <c r="J98" i="3"/>
  <c r="I98" i="3"/>
  <c r="I97" i="3"/>
  <c r="I96" i="3"/>
  <c r="I73" i="3"/>
  <c r="I72" i="3" s="1"/>
  <c r="I71" i="3" s="1"/>
  <c r="I70" i="3" s="1"/>
  <c r="M70" i="3" s="1"/>
  <c r="I64" i="3"/>
  <c r="I62" i="3"/>
  <c r="I61" i="3"/>
  <c r="I60" i="3"/>
  <c r="I59" i="3" s="1"/>
  <c r="M59" i="3" s="1"/>
  <c r="I56" i="3"/>
  <c r="I54" i="3"/>
  <c r="I53" i="3" s="1"/>
  <c r="I52" i="3" s="1"/>
  <c r="I51" i="3" s="1"/>
  <c r="M51" i="3" s="1"/>
  <c r="J105" i="3"/>
  <c r="J94" i="3"/>
  <c r="L94" i="3" s="1"/>
  <c r="J93" i="3"/>
  <c r="J92" i="3"/>
  <c r="J91" i="3" s="1"/>
  <c r="J89" i="3"/>
  <c r="J88" i="3"/>
  <c r="J87" i="3" s="1"/>
  <c r="J84" i="3"/>
  <c r="L84" i="3"/>
  <c r="J82" i="3"/>
  <c r="J75" i="3"/>
  <c r="L75" i="3" s="1"/>
  <c r="J73" i="3"/>
  <c r="J72" i="3"/>
  <c r="J71" i="3"/>
  <c r="J70" i="3"/>
  <c r="J64" i="3"/>
  <c r="J62" i="3"/>
  <c r="J61" i="3"/>
  <c r="J60" i="3"/>
  <c r="J59" i="3" s="1"/>
  <c r="J56" i="3"/>
  <c r="J54" i="3"/>
  <c r="J53" i="3" s="1"/>
  <c r="J52" i="3" s="1"/>
  <c r="J51" i="3" s="1"/>
  <c r="J47" i="3"/>
  <c r="L47" i="3" s="1"/>
  <c r="J45" i="3"/>
  <c r="J44" i="3" s="1"/>
  <c r="J43" i="3" s="1"/>
  <c r="J42" i="3" s="1"/>
  <c r="L42" i="3" s="1"/>
  <c r="J40" i="3"/>
  <c r="J39" i="3" s="1"/>
  <c r="J35" i="3"/>
  <c r="J33" i="3"/>
  <c r="J32" i="3"/>
  <c r="J31" i="3" s="1"/>
  <c r="J30" i="3" s="1"/>
  <c r="I105" i="3"/>
  <c r="I104" i="3"/>
  <c r="I103" i="3" s="1"/>
  <c r="I102" i="3" s="1"/>
  <c r="I101" i="3" s="1"/>
  <c r="I40" i="3"/>
  <c r="I39" i="3" s="1"/>
  <c r="I94" i="3"/>
  <c r="I93" i="3"/>
  <c r="I92" i="3" s="1"/>
  <c r="I91" i="3" s="1"/>
  <c r="I89" i="3"/>
  <c r="I88" i="3"/>
  <c r="I87" i="3"/>
  <c r="I86" i="3" s="1"/>
  <c r="I84" i="3"/>
  <c r="I82" i="3"/>
  <c r="I81" i="3"/>
  <c r="I80" i="3" s="1"/>
  <c r="I79" i="3" s="1"/>
  <c r="I75" i="3"/>
  <c r="I47" i="3"/>
  <c r="I45" i="3"/>
  <c r="I44" i="3"/>
  <c r="I43" i="3"/>
  <c r="I42" i="3" s="1"/>
  <c r="M42" i="3" s="1"/>
  <c r="I35" i="3"/>
  <c r="I33" i="3"/>
  <c r="I32" i="3" s="1"/>
  <c r="I31" i="3" s="1"/>
  <c r="I30" i="3" s="1"/>
  <c r="M30" i="3" s="1"/>
  <c r="I28" i="3"/>
  <c r="I26" i="3"/>
  <c r="I25" i="3"/>
  <c r="I24" i="3"/>
  <c r="I23" i="3"/>
  <c r="M23" i="3" s="1"/>
  <c r="I21" i="3"/>
  <c r="I19" i="3"/>
  <c r="I16" i="3"/>
  <c r="I14" i="3"/>
  <c r="I13" i="3"/>
  <c r="I12" i="3"/>
  <c r="I11" i="3"/>
  <c r="J28" i="3"/>
  <c r="L28" i="3"/>
  <c r="J26" i="3"/>
  <c r="J25" i="3"/>
  <c r="J24" i="3" s="1"/>
  <c r="J23" i="3" s="1"/>
  <c r="J21" i="3"/>
  <c r="J19" i="3"/>
  <c r="L19" i="3" s="1"/>
  <c r="J16" i="3"/>
  <c r="L16" i="3"/>
  <c r="J14" i="3"/>
  <c r="J13" i="3" s="1"/>
  <c r="J12" i="3" s="1"/>
  <c r="J11" i="3" s="1"/>
  <c r="M18" i="3"/>
  <c r="M107" i="3"/>
  <c r="M112" i="3"/>
  <c r="J104" i="3"/>
  <c r="J103" i="3" s="1"/>
  <c r="J102" i="3" s="1"/>
  <c r="J101" i="3" s="1"/>
  <c r="K71" i="3"/>
  <c r="K70" i="3" s="1"/>
  <c r="L71" i="3"/>
  <c r="L72" i="3"/>
  <c r="L88" i="3"/>
  <c r="L62" i="3"/>
  <c r="L89" i="3"/>
  <c r="L73" i="3"/>
  <c r="L45" i="3"/>
  <c r="K92" i="3"/>
  <c r="K91" i="3" s="1"/>
  <c r="L93" i="3"/>
  <c r="L70" i="3"/>
  <c r="L61" i="3"/>
  <c r="L60" i="3"/>
  <c r="K59" i="3"/>
  <c r="L59" i="3" s="1"/>
  <c r="J86" i="3" l="1"/>
  <c r="L86" i="3" s="1"/>
  <c r="L87" i="3"/>
  <c r="K52" i="3"/>
  <c r="L53" i="3"/>
  <c r="K31" i="3"/>
  <c r="L32" i="3"/>
  <c r="I10" i="3"/>
  <c r="I107" i="3" s="1"/>
  <c r="L21" i="3"/>
  <c r="K12" i="3"/>
  <c r="L13" i="3"/>
  <c r="L40" i="3"/>
  <c r="K39" i="3"/>
  <c r="L39" i="3" s="1"/>
  <c r="L92" i="3"/>
  <c r="L14" i="3"/>
  <c r="L35" i="3"/>
  <c r="L25" i="3"/>
  <c r="L105" i="3"/>
  <c r="K104" i="3"/>
  <c r="L99" i="3"/>
  <c r="K98" i="3"/>
  <c r="L43" i="3"/>
  <c r="L44" i="3"/>
  <c r="L91" i="3"/>
  <c r="L54" i="3"/>
  <c r="J81" i="3"/>
  <c r="L82" i="3"/>
  <c r="K23" i="3"/>
  <c r="L23" i="3" s="1"/>
  <c r="L24" i="3"/>
  <c r="L104" i="3" l="1"/>
  <c r="K103" i="3"/>
  <c r="K11" i="3"/>
  <c r="L12" i="3"/>
  <c r="K30" i="3"/>
  <c r="L30" i="3" s="1"/>
  <c r="L31" i="3"/>
  <c r="L98" i="3"/>
  <c r="K97" i="3"/>
  <c r="J80" i="3"/>
  <c r="L81" i="3"/>
  <c r="L52" i="3"/>
  <c r="K51" i="3"/>
  <c r="L51" i="3" s="1"/>
  <c r="L11" i="3" l="1"/>
  <c r="L103" i="3"/>
  <c r="K102" i="3"/>
  <c r="L80" i="3"/>
  <c r="J79" i="3"/>
  <c r="L97" i="3"/>
  <c r="K96" i="3"/>
  <c r="L96" i="3" s="1"/>
  <c r="L102" i="3" l="1"/>
  <c r="K101" i="3"/>
  <c r="L79" i="3"/>
  <c r="J10" i="3"/>
  <c r="K10" i="3"/>
  <c r="L10" i="3" s="1"/>
  <c r="J107" i="3" l="1"/>
  <c r="J111" i="3" s="1"/>
  <c r="O10" i="3"/>
  <c r="L101" i="3"/>
  <c r="K107" i="3"/>
  <c r="L107" i="3" l="1"/>
</calcChain>
</file>

<file path=xl/sharedStrings.xml><?xml version="1.0" encoding="utf-8"?>
<sst xmlns="http://schemas.openxmlformats.org/spreadsheetml/2006/main" count="95" uniqueCount="46">
  <si>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</si>
  <si>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</si>
  <si>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</si>
  <si>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</si>
  <si>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</si>
  <si>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</si>
  <si>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</si>
  <si>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</si>
  <si>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</si>
  <si>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</si>
  <si>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</si>
  <si>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</si>
  <si>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</si>
  <si>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</si>
  <si>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</si>
  <si>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</si>
  <si>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</si>
  <si>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</si>
  <si>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</si>
  <si>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</si>
  <si>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</si>
  <si>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</si>
  <si>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</si>
  <si>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</si>
  <si>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</si>
  <si>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</si>
  <si>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S6170</t>
  </si>
  <si>
    <t xml:space="preserve">        Реализация программ формирования современной городской среды</t>
  </si>
  <si>
    <t>F2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</si>
  <si>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</si>
  <si>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</si>
  <si>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Приложение 2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</si>
  <si>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</si>
  <si>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</si>
  <si>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</si>
  <si>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Исполнение судебных актов</t>
  </si>
  <si>
    <t>Утверждено на 2022 год, рублей</t>
  </si>
  <si>
    <t>Членские взносы некоммерческим организациям</t>
  </si>
  <si>
    <t>Уплата налогов, сборов и иных платежей</t>
  </si>
  <si>
    <t>Уточненная бюджетная роспись на 2022 год, рублей</t>
  </si>
  <si>
    <t xml:space="preserve">Распределение расходов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 Жирятинского сельского поселения Жирятинского муниципального района Брянской области за 9 месяцев 2022 года"
</t>
  </si>
  <si>
    <t>Кассовое исполнение за 9 месяцев 2022 года, рублей</t>
  </si>
  <si>
    <t xml:space="preserve"> от 7 октября 2022 года № С-64</t>
  </si>
  <si>
    <t>Комплексное социально-экономическое развитие Жирятинского сельского поселения (2022-2024 годы)</t>
  </si>
  <si>
    <t>Формирование современной городской среды на террирории  МО Жирятинское сельское поселение на 2018-2024 годы</t>
  </si>
  <si>
    <t>"Об утверждении отчета об исполнении бюджета Жирятинского сельского поселения Жирятинского муниципального района Брянской области за 9 месяцев 2022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</si>
</sst>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1" fillId="0" borderId="5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 shrinkToFit="1"/>
    </xf>
    <xf numFmtId="0" fontId="5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2" fillId="2" borderId="4" xfId="4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2" fontId="3" fillId="3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7" fillId="3" borderId="2" xfId="0" applyNumberFormat="1" applyFont="1" applyFill="1" applyBorder="1" applyAlignment="1">
      <alignment horizontal="right" vertical="top" wrapText="1"/>
    </xf>
    <xf numFmtId="2" fontId="4" fillId="3" borderId="2" xfId="0" applyNumberFormat="1" applyFont="1" applyFill="1" applyBorder="1" applyAlignment="1">
      <alignment horizontal="right" vertical="center" wrapText="1"/>
    </xf>
    <xf numFmtId="2" fontId="4" fillId="4" borderId="2" xfId="0" applyNumberFormat="1" applyFont="1" applyFill="1" applyBorder="1" applyAlignment="1">
      <alignment horizontal="right" vertical="center" wrapText="1"/>
    </xf>
    <xf numFmtId="2" fontId="3" fillId="4" borderId="2" xfId="0" applyNumberFormat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4" xfId="4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 shrinkToFit="1"/>
    </xf>
    <xf numFmtId="0" fontId="4" fillId="0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0" borderId="5" xfId="1" applyNumberFormat="1" applyFont="1" applyAlignment="1" applyProtection="1">
      <alignment vertical="top" wrapText="1"/>
    </xf>
    <xf numFmtId="0" fontId="4" fillId="0" borderId="5" xfId="1" applyNumberFormat="1" applyFont="1" applyAlignment="1" applyProtection="1">
      <alignment vertical="top" wrapText="1"/>
    </xf>
    <xf numFmtId="0" fontId="3" fillId="0" borderId="6" xfId="1" applyNumberFormat="1" applyFont="1" applyBorder="1" applyAlignment="1" applyProtection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5"/>
  <sheetViews>
    <sheetView tabSelected="1" view="pageBreakPreview" zoomScale="80" zoomScaleNormal="100" zoomScaleSheetLayoutView="80" workbookViewId="0">
      <selection activeCell="D4" sqref="D4:L4"/>
    </sheetView>
  </sheetViews>
  <sheetFormatPr defaultRowHeight="12.75" x14ac:dyDescent="0.2"/>
  <cols>
    <col min="1" max="1" width="39.28515625" customWidth="1"/>
    <col min="2" max="2" width="5.7109375" customWidth="1"/>
    <col min="3" max="3" width="8.2851562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5.28515625" customWidth="1"/>
    <col min="10" max="10" width="17.5703125" customWidth="1"/>
    <col min="11" max="11" width="15.42578125" customWidth="1"/>
    <col min="12" max="12" width="13.85546875" customWidth="1"/>
    <col min="13" max="13" width="0" hidden="1" customWidth="1"/>
    <col min="15" max="15" width="15.42578125" customWidth="1"/>
  </cols>
  <sheetData>
    <row r="2" spans="1:15" ht="15.75" customHeight="1" x14ac:dyDescent="0.2">
      <c r="A2" s="19"/>
      <c r="B2" s="19"/>
      <c r="C2" s="19"/>
      <c r="D2" s="20"/>
      <c r="E2" s="20"/>
      <c r="F2" s="49" t="s">
        <v>31</v>
      </c>
      <c r="G2" s="49"/>
      <c r="H2" s="49"/>
      <c r="I2" s="49"/>
      <c r="J2" s="49"/>
      <c r="K2" s="49"/>
      <c r="L2" s="49"/>
    </row>
    <row r="3" spans="1:15" ht="15.75" customHeight="1" x14ac:dyDescent="0.2">
      <c r="A3" s="19"/>
      <c r="B3" s="19"/>
      <c r="C3" s="19"/>
      <c r="D3" s="50" t="s">
        <v>32</v>
      </c>
      <c r="E3" s="50"/>
      <c r="F3" s="50"/>
      <c r="G3" s="50"/>
      <c r="H3" s="50"/>
      <c r="I3" s="50"/>
      <c r="J3" s="50"/>
      <c r="K3" s="50"/>
      <c r="L3" s="50"/>
    </row>
    <row r="4" spans="1:15" ht="34.5" customHeight="1" x14ac:dyDescent="0.2">
      <c r="A4" s="19"/>
      <c r="B4" s="19"/>
      <c r="C4" s="19"/>
      <c r="D4" s="50" t="s">
        <v>45</v>
      </c>
      <c r="E4" s="50"/>
      <c r="F4" s="50"/>
      <c r="G4" s="50"/>
      <c r="H4" s="50"/>
      <c r="I4" s="50"/>
      <c r="J4" s="50"/>
      <c r="K4" s="50"/>
      <c r="L4" s="50"/>
    </row>
    <row r="5" spans="1:15" ht="20.25" customHeight="1" x14ac:dyDescent="0.2">
      <c r="A5" s="19"/>
      <c r="B5" s="19"/>
      <c r="C5" s="19"/>
      <c r="D5" s="50" t="s">
        <v>42</v>
      </c>
      <c r="E5" s="50"/>
      <c r="F5" s="50"/>
      <c r="G5" s="50"/>
      <c r="H5" s="50"/>
      <c r="I5" s="50"/>
      <c r="J5" s="50"/>
      <c r="K5" s="50"/>
      <c r="L5" s="50"/>
    </row>
    <row r="6" spans="1:15" ht="74.25" customHeight="1" x14ac:dyDescent="0.2">
      <c r="A6" s="51" t="s">
        <v>40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5" ht="18.75" x14ac:dyDescent="0.3">
      <c r="A7" s="37"/>
      <c r="B7" s="21"/>
      <c r="C7" s="21"/>
      <c r="D7" s="21"/>
      <c r="E7" s="21"/>
      <c r="F7" s="21"/>
      <c r="G7" s="21"/>
      <c r="H7" s="21"/>
      <c r="I7" s="48"/>
      <c r="J7" s="48"/>
      <c r="K7" s="48"/>
      <c r="L7" s="48"/>
    </row>
    <row r="8" spans="1:15" ht="100.5" customHeight="1" x14ac:dyDescent="0.2">
      <c r="A8" s="38" t="s">
        <v>0</v>
      </c>
      <c r="B8" s="22" t="s">
        <v>11</v>
      </c>
      <c r="C8" s="22" t="s">
        <v>12</v>
      </c>
      <c r="D8" s="22" t="s">
        <v>13</v>
      </c>
      <c r="E8" s="22" t="s">
        <v>14</v>
      </c>
      <c r="F8" s="22" t="s">
        <v>15</v>
      </c>
      <c r="G8" s="22" t="s">
        <v>1</v>
      </c>
      <c r="H8" s="23" t="s">
        <v>3</v>
      </c>
      <c r="I8" s="22" t="s">
        <v>36</v>
      </c>
      <c r="J8" s="22" t="s">
        <v>39</v>
      </c>
      <c r="K8" s="22" t="s">
        <v>41</v>
      </c>
      <c r="L8" s="22" t="s">
        <v>33</v>
      </c>
    </row>
    <row r="9" spans="1:15" ht="15.75" x14ac:dyDescent="0.2">
      <c r="A9" s="39" t="s">
        <v>6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5"/>
      <c r="I9" s="24">
        <v>8</v>
      </c>
      <c r="J9" s="24">
        <v>9</v>
      </c>
      <c r="K9" s="24">
        <v>10</v>
      </c>
      <c r="L9" s="24">
        <v>11</v>
      </c>
    </row>
    <row r="10" spans="1:15" ht="89.25" customHeight="1" x14ac:dyDescent="0.2">
      <c r="A10" s="13" t="s">
        <v>43</v>
      </c>
      <c r="B10" s="10">
        <v>25</v>
      </c>
      <c r="C10" s="10"/>
      <c r="D10" s="10"/>
      <c r="E10" s="10"/>
      <c r="F10" s="10"/>
      <c r="G10" s="10"/>
      <c r="H10" s="10"/>
      <c r="I10" s="28">
        <f>I11+I23+I30+I42+I51+I59+I70+I79+I86+I91+I96</f>
        <v>14053987.860000001</v>
      </c>
      <c r="J10" s="28">
        <f>J11+J23+J30+J42+J51+J59+J70+J79+J86+J91+J96</f>
        <v>14053987.860000001</v>
      </c>
      <c r="K10" s="28">
        <f>K11+K23+K30+K42+K51+K59+K70+K79+K86+K91+K96</f>
        <v>8792594.6900000013</v>
      </c>
      <c r="L10" s="28">
        <f>K10/J10%</f>
        <v>62.562987655804051</v>
      </c>
      <c r="O10" s="17">
        <f>I10-J10</f>
        <v>0</v>
      </c>
    </row>
    <row r="11" spans="1:15" ht="56.25" customHeight="1" x14ac:dyDescent="0.2">
      <c r="A11" s="12" t="s">
        <v>9</v>
      </c>
      <c r="B11" s="7">
        <v>25</v>
      </c>
      <c r="C11" s="7">
        <v>0</v>
      </c>
      <c r="D11" s="7">
        <v>11</v>
      </c>
      <c r="E11" s="7"/>
      <c r="F11" s="8"/>
      <c r="G11" s="7"/>
      <c r="H11" s="7"/>
      <c r="I11" s="29">
        <f t="shared" ref="I11:K14" si="0">I12</f>
        <v>251539.78</v>
      </c>
      <c r="J11" s="29">
        <f t="shared" si="0"/>
        <v>251539.78</v>
      </c>
      <c r="K11" s="29">
        <f t="shared" si="0"/>
        <v>170104.21</v>
      </c>
      <c r="L11" s="30">
        <f t="shared" ref="L11:L74" si="1">K11/J11%</f>
        <v>67.625172447872842</v>
      </c>
    </row>
    <row r="12" spans="1:15" ht="20.25" customHeight="1" x14ac:dyDescent="0.2">
      <c r="A12" s="1" t="s">
        <v>16</v>
      </c>
      <c r="B12" s="4">
        <v>25</v>
      </c>
      <c r="C12" s="4">
        <v>0</v>
      </c>
      <c r="D12" s="4">
        <v>11</v>
      </c>
      <c r="E12" s="4">
        <v>925</v>
      </c>
      <c r="F12" s="3"/>
      <c r="G12" s="4"/>
      <c r="H12" s="4"/>
      <c r="I12" s="30">
        <f t="shared" si="0"/>
        <v>251539.78</v>
      </c>
      <c r="J12" s="30">
        <f t="shared" si="0"/>
        <v>251539.78</v>
      </c>
      <c r="K12" s="30">
        <f t="shared" si="0"/>
        <v>170104.21</v>
      </c>
      <c r="L12" s="30">
        <f t="shared" si="1"/>
        <v>67.625172447872842</v>
      </c>
    </row>
    <row r="13" spans="1:15" ht="51" customHeight="1" x14ac:dyDescent="0.2">
      <c r="A13" s="40" t="s">
        <v>9</v>
      </c>
      <c r="B13" s="4">
        <v>25</v>
      </c>
      <c r="C13" s="4">
        <v>0</v>
      </c>
      <c r="D13" s="4">
        <v>11</v>
      </c>
      <c r="E13" s="4">
        <v>925</v>
      </c>
      <c r="F13" s="5">
        <v>51180</v>
      </c>
      <c r="G13" s="4"/>
      <c r="H13" s="4"/>
      <c r="I13" s="30">
        <f t="shared" si="0"/>
        <v>251539.78</v>
      </c>
      <c r="J13" s="30">
        <f t="shared" si="0"/>
        <v>251539.78</v>
      </c>
      <c r="K13" s="30">
        <f t="shared" si="0"/>
        <v>170104.21</v>
      </c>
      <c r="L13" s="30">
        <f t="shared" si="1"/>
        <v>67.625172447872842</v>
      </c>
    </row>
    <row r="14" spans="1:15" ht="27.75" customHeight="1" x14ac:dyDescent="0.2">
      <c r="A14" s="41" t="s">
        <v>7</v>
      </c>
      <c r="B14" s="4">
        <v>25</v>
      </c>
      <c r="C14" s="4">
        <v>0</v>
      </c>
      <c r="D14" s="4">
        <v>11</v>
      </c>
      <c r="E14" s="4">
        <v>925</v>
      </c>
      <c r="F14" s="5">
        <v>51180</v>
      </c>
      <c r="G14" s="4">
        <v>500</v>
      </c>
      <c r="H14" s="4"/>
      <c r="I14" s="30">
        <f t="shared" si="0"/>
        <v>251539.78</v>
      </c>
      <c r="J14" s="30">
        <f t="shared" si="0"/>
        <v>251539.78</v>
      </c>
      <c r="K14" s="30">
        <f t="shared" si="0"/>
        <v>170104.21</v>
      </c>
      <c r="L14" s="30">
        <f t="shared" si="1"/>
        <v>67.625172447872842</v>
      </c>
    </row>
    <row r="15" spans="1:15" ht="22.5" customHeight="1" x14ac:dyDescent="0.2">
      <c r="A15" s="41" t="s">
        <v>24</v>
      </c>
      <c r="B15" s="4">
        <v>25</v>
      </c>
      <c r="C15" s="4">
        <v>0</v>
      </c>
      <c r="D15" s="4">
        <v>11</v>
      </c>
      <c r="E15" s="4">
        <v>925</v>
      </c>
      <c r="F15" s="5">
        <v>51180</v>
      </c>
      <c r="G15" s="4">
        <v>540</v>
      </c>
      <c r="H15" s="4"/>
      <c r="I15" s="30">
        <v>251539.78</v>
      </c>
      <c r="J15" s="30">
        <v>251539.78</v>
      </c>
      <c r="K15" s="30">
        <v>170104.21</v>
      </c>
      <c r="L15" s="30">
        <f t="shared" si="1"/>
        <v>67.625172447872842</v>
      </c>
    </row>
    <row r="16" spans="1:15" ht="15.75" hidden="1" customHeight="1" x14ac:dyDescent="0.2">
      <c r="A16" s="42"/>
      <c r="B16" s="26"/>
      <c r="C16" s="26"/>
      <c r="D16" s="26"/>
      <c r="E16" s="26"/>
      <c r="F16" s="26"/>
      <c r="G16" s="26">
        <v>540</v>
      </c>
      <c r="H16" s="26"/>
      <c r="I16" s="31">
        <f>I17+I18</f>
        <v>198263</v>
      </c>
      <c r="J16" s="31">
        <f>J17+J18</f>
        <v>198263</v>
      </c>
      <c r="K16" s="31">
        <f>K17+K18</f>
        <v>198263</v>
      </c>
      <c r="L16" s="30">
        <f t="shared" si="1"/>
        <v>100</v>
      </c>
    </row>
    <row r="17" spans="1:15" ht="15.75" hidden="1" customHeight="1" x14ac:dyDescent="0.2">
      <c r="A17" s="26"/>
      <c r="B17" s="26"/>
      <c r="C17" s="26"/>
      <c r="D17" s="26"/>
      <c r="E17" s="26"/>
      <c r="F17" s="26"/>
      <c r="G17" s="26">
        <v>540</v>
      </c>
      <c r="H17" s="26">
        <v>251</v>
      </c>
      <c r="I17" s="31">
        <v>198263</v>
      </c>
      <c r="J17" s="31">
        <v>198263</v>
      </c>
      <c r="K17" s="31">
        <v>198263</v>
      </c>
      <c r="L17" s="30">
        <f t="shared" si="1"/>
        <v>100</v>
      </c>
    </row>
    <row r="18" spans="1:15" ht="15.75" hidden="1" x14ac:dyDescent="0.2">
      <c r="A18" s="26"/>
      <c r="B18" s="26"/>
      <c r="C18" s="26"/>
      <c r="D18" s="26"/>
      <c r="E18" s="26"/>
      <c r="F18" s="26"/>
      <c r="G18" s="26"/>
      <c r="H18" s="26"/>
      <c r="I18" s="31"/>
      <c r="J18" s="31"/>
      <c r="K18" s="31"/>
      <c r="L18" s="30" t="e">
        <f t="shared" si="1"/>
        <v>#DIV/0!</v>
      </c>
      <c r="M18" t="e">
        <f>#REF!</f>
        <v>#REF!</v>
      </c>
    </row>
    <row r="19" spans="1:15" ht="15.75" hidden="1" x14ac:dyDescent="0.2">
      <c r="A19" s="43"/>
      <c r="B19" s="6"/>
      <c r="C19" s="6"/>
      <c r="D19" s="6"/>
      <c r="E19" s="6"/>
      <c r="F19" s="6"/>
      <c r="G19" s="6">
        <v>853</v>
      </c>
      <c r="H19" s="6"/>
      <c r="I19" s="32">
        <f>I20</f>
        <v>5000</v>
      </c>
      <c r="J19" s="32">
        <f>J20</f>
        <v>5000</v>
      </c>
      <c r="K19" s="32">
        <f>K20</f>
        <v>5000</v>
      </c>
      <c r="L19" s="30">
        <f t="shared" si="1"/>
        <v>100</v>
      </c>
    </row>
    <row r="20" spans="1:15" ht="15.75" hidden="1" x14ac:dyDescent="0.2">
      <c r="A20" s="2"/>
      <c r="B20" s="6"/>
      <c r="C20" s="6"/>
      <c r="D20" s="6"/>
      <c r="E20" s="6"/>
      <c r="F20" s="6"/>
      <c r="G20" s="6"/>
      <c r="H20" s="6">
        <v>290</v>
      </c>
      <c r="I20" s="32">
        <v>5000</v>
      </c>
      <c r="J20" s="32">
        <v>5000</v>
      </c>
      <c r="K20" s="32">
        <v>5000</v>
      </c>
      <c r="L20" s="30">
        <f t="shared" si="1"/>
        <v>100</v>
      </c>
    </row>
    <row r="21" spans="1:15" ht="15.75" hidden="1" x14ac:dyDescent="0.2">
      <c r="A21" s="43"/>
      <c r="B21" s="6"/>
      <c r="C21" s="6"/>
      <c r="D21" s="6"/>
      <c r="E21" s="6"/>
      <c r="F21" s="6"/>
      <c r="G21" s="6">
        <v>244</v>
      </c>
      <c r="H21" s="6"/>
      <c r="I21" s="32">
        <f>I22</f>
        <v>12000</v>
      </c>
      <c r="J21" s="32">
        <f>J22</f>
        <v>12000</v>
      </c>
      <c r="K21" s="32">
        <f>K22</f>
        <v>12000</v>
      </c>
      <c r="L21" s="30">
        <f t="shared" si="1"/>
        <v>100</v>
      </c>
    </row>
    <row r="22" spans="1:15" ht="15.75" hidden="1" x14ac:dyDescent="0.2">
      <c r="A22" s="2"/>
      <c r="B22" s="6"/>
      <c r="C22" s="6"/>
      <c r="D22" s="6"/>
      <c r="E22" s="6"/>
      <c r="F22" s="6"/>
      <c r="G22" s="6">
        <v>244</v>
      </c>
      <c r="H22" s="6">
        <v>226</v>
      </c>
      <c r="I22" s="32">
        <v>12000</v>
      </c>
      <c r="J22" s="32">
        <v>12000</v>
      </c>
      <c r="K22" s="32">
        <v>12000</v>
      </c>
      <c r="L22" s="30">
        <f t="shared" si="1"/>
        <v>100</v>
      </c>
    </row>
    <row r="23" spans="1:15" ht="31.5" x14ac:dyDescent="0.2">
      <c r="A23" s="12" t="s">
        <v>17</v>
      </c>
      <c r="B23" s="7">
        <v>25</v>
      </c>
      <c r="C23" s="7">
        <v>0</v>
      </c>
      <c r="D23" s="7">
        <v>16</v>
      </c>
      <c r="E23" s="7"/>
      <c r="F23" s="8"/>
      <c r="G23" s="7"/>
      <c r="H23" s="7"/>
      <c r="I23" s="29">
        <f t="shared" ref="I23:K28" si="2">I24</f>
        <v>20000</v>
      </c>
      <c r="J23" s="29">
        <f t="shared" si="2"/>
        <v>20000</v>
      </c>
      <c r="K23" s="29">
        <f t="shared" si="2"/>
        <v>2485</v>
      </c>
      <c r="L23" s="30">
        <f t="shared" si="1"/>
        <v>12.425000000000001</v>
      </c>
      <c r="M23">
        <f>I23</f>
        <v>20000</v>
      </c>
    </row>
    <row r="24" spans="1:15" ht="15.75" x14ac:dyDescent="0.2">
      <c r="A24" s="1" t="s">
        <v>16</v>
      </c>
      <c r="B24" s="4">
        <v>25</v>
      </c>
      <c r="C24" s="4">
        <v>0</v>
      </c>
      <c r="D24" s="4">
        <v>16</v>
      </c>
      <c r="E24" s="4">
        <v>925</v>
      </c>
      <c r="F24" s="3"/>
      <c r="G24" s="4"/>
      <c r="H24" s="4"/>
      <c r="I24" s="30">
        <f t="shared" si="2"/>
        <v>20000</v>
      </c>
      <c r="J24" s="30">
        <f t="shared" si="2"/>
        <v>20000</v>
      </c>
      <c r="K24" s="30">
        <f t="shared" si="2"/>
        <v>2485</v>
      </c>
      <c r="L24" s="30">
        <f t="shared" si="1"/>
        <v>12.425000000000001</v>
      </c>
    </row>
    <row r="25" spans="1:15" ht="31.5" x14ac:dyDescent="0.2">
      <c r="A25" s="40" t="s">
        <v>17</v>
      </c>
      <c r="B25" s="4">
        <v>25</v>
      </c>
      <c r="C25" s="4">
        <v>0</v>
      </c>
      <c r="D25" s="4">
        <v>16</v>
      </c>
      <c r="E25" s="4">
        <v>925</v>
      </c>
      <c r="F25" s="3">
        <v>81140</v>
      </c>
      <c r="G25" s="4"/>
      <c r="H25" s="4"/>
      <c r="I25" s="30">
        <f t="shared" si="2"/>
        <v>20000</v>
      </c>
      <c r="J25" s="30">
        <f t="shared" si="2"/>
        <v>20000</v>
      </c>
      <c r="K25" s="30">
        <f t="shared" si="2"/>
        <v>2485</v>
      </c>
      <c r="L25" s="30">
        <f t="shared" si="1"/>
        <v>12.425000000000001</v>
      </c>
    </row>
    <row r="26" spans="1:15" ht="47.25" x14ac:dyDescent="0.2">
      <c r="A26" s="41" t="s">
        <v>10</v>
      </c>
      <c r="B26" s="4">
        <v>25</v>
      </c>
      <c r="C26" s="4">
        <v>0</v>
      </c>
      <c r="D26" s="4">
        <v>16</v>
      </c>
      <c r="E26" s="4">
        <v>925</v>
      </c>
      <c r="F26" s="3">
        <v>81140</v>
      </c>
      <c r="G26" s="4">
        <v>200</v>
      </c>
      <c r="H26" s="4"/>
      <c r="I26" s="30">
        <f t="shared" si="2"/>
        <v>20000</v>
      </c>
      <c r="J26" s="30">
        <f t="shared" si="2"/>
        <v>20000</v>
      </c>
      <c r="K26" s="30">
        <f t="shared" si="2"/>
        <v>2485</v>
      </c>
      <c r="L26" s="30">
        <f t="shared" si="1"/>
        <v>12.425000000000001</v>
      </c>
    </row>
    <row r="27" spans="1:15" ht="47.25" x14ac:dyDescent="0.2">
      <c r="A27" s="41" t="s">
        <v>8</v>
      </c>
      <c r="B27" s="4">
        <v>25</v>
      </c>
      <c r="C27" s="4">
        <v>0</v>
      </c>
      <c r="D27" s="4">
        <v>16</v>
      </c>
      <c r="E27" s="4">
        <v>925</v>
      </c>
      <c r="F27" s="3">
        <v>81140</v>
      </c>
      <c r="G27" s="4">
        <v>240</v>
      </c>
      <c r="H27" s="4"/>
      <c r="I27" s="30">
        <v>20000</v>
      </c>
      <c r="J27" s="30">
        <v>20000</v>
      </c>
      <c r="K27" s="30">
        <v>2485</v>
      </c>
      <c r="L27" s="30">
        <f t="shared" si="1"/>
        <v>12.425000000000001</v>
      </c>
    </row>
    <row r="28" spans="1:15" ht="15.75" hidden="1" x14ac:dyDescent="0.2">
      <c r="A28" s="43"/>
      <c r="B28" s="6"/>
      <c r="C28" s="6"/>
      <c r="D28" s="6"/>
      <c r="E28" s="6"/>
      <c r="F28" s="6"/>
      <c r="G28" s="6">
        <v>244</v>
      </c>
      <c r="H28" s="6"/>
      <c r="I28" s="32">
        <f t="shared" si="2"/>
        <v>15000</v>
      </c>
      <c r="J28" s="32">
        <f t="shared" si="2"/>
        <v>15000</v>
      </c>
      <c r="K28" s="32">
        <f t="shared" si="2"/>
        <v>30000</v>
      </c>
      <c r="L28" s="30">
        <f t="shared" si="1"/>
        <v>200</v>
      </c>
    </row>
    <row r="29" spans="1:15" ht="15.75" hidden="1" x14ac:dyDescent="0.2">
      <c r="A29" s="2"/>
      <c r="B29" s="6"/>
      <c r="C29" s="6"/>
      <c r="D29" s="6"/>
      <c r="E29" s="6"/>
      <c r="F29" s="6"/>
      <c r="G29" s="6">
        <v>244</v>
      </c>
      <c r="H29" s="6">
        <v>225</v>
      </c>
      <c r="I29" s="32">
        <v>15000</v>
      </c>
      <c r="J29" s="32">
        <v>15000</v>
      </c>
      <c r="K29" s="32">
        <v>30000</v>
      </c>
      <c r="L29" s="30">
        <f t="shared" si="1"/>
        <v>200</v>
      </c>
    </row>
    <row r="30" spans="1:15" ht="45.75" customHeight="1" x14ac:dyDescent="0.2">
      <c r="A30" s="12" t="s">
        <v>18</v>
      </c>
      <c r="B30" s="7">
        <v>25</v>
      </c>
      <c r="C30" s="7">
        <v>0</v>
      </c>
      <c r="D30" s="7">
        <v>18</v>
      </c>
      <c r="E30" s="7"/>
      <c r="F30" s="8"/>
      <c r="G30" s="7"/>
      <c r="H30" s="7"/>
      <c r="I30" s="29">
        <f>I31</f>
        <v>7488813.6099999994</v>
      </c>
      <c r="J30" s="29">
        <f>J31</f>
        <v>7488813.6099999994</v>
      </c>
      <c r="K30" s="29">
        <f>K31</f>
        <v>6398174.0999999996</v>
      </c>
      <c r="L30" s="30">
        <f t="shared" si="1"/>
        <v>85.436418012278452</v>
      </c>
      <c r="M30">
        <f>I30</f>
        <v>7488813.6099999994</v>
      </c>
      <c r="O30" s="18"/>
    </row>
    <row r="31" spans="1:15" ht="15.75" x14ac:dyDescent="0.2">
      <c r="A31" s="1" t="s">
        <v>16</v>
      </c>
      <c r="B31" s="4">
        <v>25</v>
      </c>
      <c r="C31" s="4">
        <v>0</v>
      </c>
      <c r="D31" s="4">
        <v>18</v>
      </c>
      <c r="E31" s="4">
        <v>925</v>
      </c>
      <c r="F31" s="3"/>
      <c r="G31" s="4"/>
      <c r="H31" s="4"/>
      <c r="I31" s="30">
        <f>I32+I39</f>
        <v>7488813.6099999994</v>
      </c>
      <c r="J31" s="30">
        <f>J32+J39</f>
        <v>7488813.6099999994</v>
      </c>
      <c r="K31" s="30">
        <f>K32+K39</f>
        <v>6398174.0999999996</v>
      </c>
      <c r="L31" s="30">
        <f t="shared" si="1"/>
        <v>85.436418012278452</v>
      </c>
    </row>
    <row r="32" spans="1:15" ht="47.25" x14ac:dyDescent="0.2">
      <c r="A32" s="40" t="s">
        <v>18</v>
      </c>
      <c r="B32" s="4">
        <v>25</v>
      </c>
      <c r="C32" s="4">
        <v>0</v>
      </c>
      <c r="D32" s="4">
        <v>18</v>
      </c>
      <c r="E32" s="4">
        <v>925</v>
      </c>
      <c r="F32" s="3">
        <v>81600</v>
      </c>
      <c r="G32" s="4"/>
      <c r="H32" s="4"/>
      <c r="I32" s="30">
        <f>I33+I37</f>
        <v>3933924.25</v>
      </c>
      <c r="J32" s="30">
        <f>J33+J37</f>
        <v>3933924.25</v>
      </c>
      <c r="K32" s="30">
        <f>K33+K37</f>
        <v>2843284.74</v>
      </c>
      <c r="L32" s="30">
        <f t="shared" si="1"/>
        <v>72.276041919210826</v>
      </c>
    </row>
    <row r="33" spans="1:13" ht="47.25" x14ac:dyDescent="0.2">
      <c r="A33" s="41" t="s">
        <v>10</v>
      </c>
      <c r="B33" s="4">
        <v>25</v>
      </c>
      <c r="C33" s="4">
        <v>0</v>
      </c>
      <c r="D33" s="4">
        <v>18</v>
      </c>
      <c r="E33" s="4">
        <v>925</v>
      </c>
      <c r="F33" s="3">
        <v>81600</v>
      </c>
      <c r="G33" s="4">
        <v>200</v>
      </c>
      <c r="H33" s="4"/>
      <c r="I33" s="30">
        <f t="shared" ref="I33:K35" si="3">I34</f>
        <v>3921486.25</v>
      </c>
      <c r="J33" s="30">
        <f t="shared" si="3"/>
        <v>3921486.25</v>
      </c>
      <c r="K33" s="30">
        <f t="shared" si="3"/>
        <v>2830846.74</v>
      </c>
      <c r="L33" s="30">
        <f t="shared" si="1"/>
        <v>72.18810827144938</v>
      </c>
    </row>
    <row r="34" spans="1:13" ht="47.25" x14ac:dyDescent="0.2">
      <c r="A34" s="41" t="s">
        <v>8</v>
      </c>
      <c r="B34" s="4">
        <v>25</v>
      </c>
      <c r="C34" s="4">
        <v>0</v>
      </c>
      <c r="D34" s="4">
        <v>18</v>
      </c>
      <c r="E34" s="4">
        <v>925</v>
      </c>
      <c r="F34" s="3">
        <v>81600</v>
      </c>
      <c r="G34" s="4">
        <v>240</v>
      </c>
      <c r="H34" s="4"/>
      <c r="I34" s="30">
        <v>3921486.25</v>
      </c>
      <c r="J34" s="30">
        <v>3921486.25</v>
      </c>
      <c r="K34" s="30">
        <v>2830846.74</v>
      </c>
      <c r="L34" s="30">
        <f t="shared" si="1"/>
        <v>72.18810827144938</v>
      </c>
    </row>
    <row r="35" spans="1:13" ht="15.75" hidden="1" x14ac:dyDescent="0.2">
      <c r="A35" s="43"/>
      <c r="B35" s="6"/>
      <c r="C35" s="6"/>
      <c r="D35" s="6"/>
      <c r="E35" s="6"/>
      <c r="F35" s="6"/>
      <c r="G35" s="6">
        <v>244</v>
      </c>
      <c r="H35" s="6"/>
      <c r="I35" s="32">
        <f t="shared" si="3"/>
        <v>3468460</v>
      </c>
      <c r="J35" s="32">
        <f t="shared" si="3"/>
        <v>3468460</v>
      </c>
      <c r="K35" s="32">
        <f t="shared" si="3"/>
        <v>3861309</v>
      </c>
      <c r="L35" s="30">
        <f t="shared" si="1"/>
        <v>111.3263234980366</v>
      </c>
    </row>
    <row r="36" spans="1:13" ht="15.75" hidden="1" x14ac:dyDescent="0.2">
      <c r="A36" s="2"/>
      <c r="B36" s="6"/>
      <c r="C36" s="6"/>
      <c r="D36" s="6"/>
      <c r="E36" s="6"/>
      <c r="F36" s="6"/>
      <c r="G36" s="6">
        <v>244</v>
      </c>
      <c r="H36" s="6">
        <v>225</v>
      </c>
      <c r="I36" s="32">
        <v>3468460</v>
      </c>
      <c r="J36" s="32">
        <v>3468460</v>
      </c>
      <c r="K36" s="32">
        <v>3861309</v>
      </c>
      <c r="L36" s="30">
        <f t="shared" si="1"/>
        <v>111.3263234980366</v>
      </c>
    </row>
    <row r="37" spans="1:13" ht="15.75" x14ac:dyDescent="0.2">
      <c r="A37" s="16" t="s">
        <v>2</v>
      </c>
      <c r="B37" s="9">
        <v>25</v>
      </c>
      <c r="C37" s="9">
        <v>0</v>
      </c>
      <c r="D37" s="9">
        <v>18</v>
      </c>
      <c r="E37" s="9">
        <v>925</v>
      </c>
      <c r="F37" s="5">
        <v>81600</v>
      </c>
      <c r="G37" s="9">
        <v>800</v>
      </c>
      <c r="H37" s="9"/>
      <c r="I37" s="33">
        <f>I38</f>
        <v>12438</v>
      </c>
      <c r="J37" s="33">
        <v>12438</v>
      </c>
      <c r="K37" s="33">
        <f>K38</f>
        <v>12438</v>
      </c>
      <c r="L37" s="30">
        <f t="shared" si="1"/>
        <v>100</v>
      </c>
    </row>
    <row r="38" spans="1:13" ht="15.75" x14ac:dyDescent="0.2">
      <c r="A38" s="16" t="s">
        <v>35</v>
      </c>
      <c r="B38" s="9">
        <v>25</v>
      </c>
      <c r="C38" s="9">
        <v>0</v>
      </c>
      <c r="D38" s="9">
        <v>18</v>
      </c>
      <c r="E38" s="9">
        <v>925</v>
      </c>
      <c r="F38" s="5">
        <v>81600</v>
      </c>
      <c r="G38" s="9">
        <v>830</v>
      </c>
      <c r="H38" s="9"/>
      <c r="I38" s="33">
        <v>12438</v>
      </c>
      <c r="J38" s="33">
        <v>12438</v>
      </c>
      <c r="K38" s="33">
        <v>12438</v>
      </c>
      <c r="L38" s="30">
        <f t="shared" si="1"/>
        <v>100</v>
      </c>
    </row>
    <row r="39" spans="1:13" ht="78.75" x14ac:dyDescent="0.2">
      <c r="A39" s="41" t="s">
        <v>30</v>
      </c>
      <c r="B39" s="9">
        <v>25</v>
      </c>
      <c r="C39" s="9">
        <v>0</v>
      </c>
      <c r="D39" s="9">
        <v>18</v>
      </c>
      <c r="E39" s="9">
        <v>925</v>
      </c>
      <c r="F39" s="9" t="s">
        <v>26</v>
      </c>
      <c r="G39" s="9"/>
      <c r="H39" s="9"/>
      <c r="I39" s="33">
        <f t="shared" ref="I39:K40" si="4">I40</f>
        <v>3554889.36</v>
      </c>
      <c r="J39" s="33">
        <f t="shared" si="4"/>
        <v>3554889.36</v>
      </c>
      <c r="K39" s="33">
        <f t="shared" si="4"/>
        <v>3554889.36</v>
      </c>
      <c r="L39" s="30">
        <f t="shared" si="1"/>
        <v>100.00000000000001</v>
      </c>
    </row>
    <row r="40" spans="1:13" ht="47.25" x14ac:dyDescent="0.2">
      <c r="A40" s="41" t="s">
        <v>10</v>
      </c>
      <c r="B40" s="9">
        <v>25</v>
      </c>
      <c r="C40" s="9">
        <v>0</v>
      </c>
      <c r="D40" s="9">
        <v>18</v>
      </c>
      <c r="E40" s="9">
        <v>925</v>
      </c>
      <c r="F40" s="9" t="s">
        <v>26</v>
      </c>
      <c r="G40" s="9">
        <v>200</v>
      </c>
      <c r="H40" s="9"/>
      <c r="I40" s="33">
        <f t="shared" si="4"/>
        <v>3554889.36</v>
      </c>
      <c r="J40" s="33">
        <f t="shared" si="4"/>
        <v>3554889.36</v>
      </c>
      <c r="K40" s="33">
        <f t="shared" si="4"/>
        <v>3554889.36</v>
      </c>
      <c r="L40" s="30">
        <f t="shared" si="1"/>
        <v>100.00000000000001</v>
      </c>
    </row>
    <row r="41" spans="1:13" ht="47.25" x14ac:dyDescent="0.2">
      <c r="A41" s="41" t="s">
        <v>8</v>
      </c>
      <c r="B41" s="9">
        <v>25</v>
      </c>
      <c r="C41" s="9">
        <v>0</v>
      </c>
      <c r="D41" s="9">
        <v>18</v>
      </c>
      <c r="E41" s="9">
        <v>925</v>
      </c>
      <c r="F41" s="9" t="s">
        <v>26</v>
      </c>
      <c r="G41" s="9">
        <v>240</v>
      </c>
      <c r="H41" s="9"/>
      <c r="I41" s="33">
        <v>3554889.36</v>
      </c>
      <c r="J41" s="33">
        <v>3554889.36</v>
      </c>
      <c r="K41" s="33">
        <v>3554889.36</v>
      </c>
      <c r="L41" s="30">
        <f t="shared" si="1"/>
        <v>100.00000000000001</v>
      </c>
    </row>
    <row r="42" spans="1:13" ht="31.5" x14ac:dyDescent="0.2">
      <c r="A42" s="12" t="s">
        <v>19</v>
      </c>
      <c r="B42" s="7">
        <v>25</v>
      </c>
      <c r="C42" s="7">
        <v>0</v>
      </c>
      <c r="D42" s="7">
        <v>19</v>
      </c>
      <c r="E42" s="7"/>
      <c r="F42" s="8"/>
      <c r="G42" s="7"/>
      <c r="H42" s="7"/>
      <c r="I42" s="29">
        <f t="shared" ref="I42:K45" si="5">I43</f>
        <v>1527912</v>
      </c>
      <c r="J42" s="29">
        <f t="shared" si="5"/>
        <v>1527912</v>
      </c>
      <c r="K42" s="29">
        <f t="shared" si="5"/>
        <v>876105.95</v>
      </c>
      <c r="L42" s="30">
        <f t="shared" si="1"/>
        <v>57.340079140683486</v>
      </c>
      <c r="M42">
        <f>I42</f>
        <v>1527912</v>
      </c>
    </row>
    <row r="43" spans="1:13" ht="15.75" x14ac:dyDescent="0.2">
      <c r="A43" s="1" t="s">
        <v>16</v>
      </c>
      <c r="B43" s="4">
        <v>25</v>
      </c>
      <c r="C43" s="4">
        <v>0</v>
      </c>
      <c r="D43" s="4">
        <v>19</v>
      </c>
      <c r="E43" s="4">
        <v>925</v>
      </c>
      <c r="F43" s="3"/>
      <c r="G43" s="4"/>
      <c r="H43" s="4"/>
      <c r="I43" s="30">
        <f t="shared" si="5"/>
        <v>1527912</v>
      </c>
      <c r="J43" s="30">
        <f t="shared" si="5"/>
        <v>1527912</v>
      </c>
      <c r="K43" s="30">
        <f t="shared" si="5"/>
        <v>876105.95</v>
      </c>
      <c r="L43" s="30">
        <f t="shared" si="1"/>
        <v>57.340079140683486</v>
      </c>
    </row>
    <row r="44" spans="1:13" ht="31.5" x14ac:dyDescent="0.2">
      <c r="A44" s="40" t="s">
        <v>19</v>
      </c>
      <c r="B44" s="4">
        <v>25</v>
      </c>
      <c r="C44" s="4">
        <v>0</v>
      </c>
      <c r="D44" s="4">
        <v>19</v>
      </c>
      <c r="E44" s="4">
        <v>925</v>
      </c>
      <c r="F44" s="3">
        <v>81690</v>
      </c>
      <c r="G44" s="4"/>
      <c r="H44" s="4"/>
      <c r="I44" s="30">
        <f t="shared" si="5"/>
        <v>1527912</v>
      </c>
      <c r="J44" s="30">
        <f t="shared" si="5"/>
        <v>1527912</v>
      </c>
      <c r="K44" s="30">
        <f t="shared" si="5"/>
        <v>876105.95</v>
      </c>
      <c r="L44" s="30">
        <f t="shared" si="1"/>
        <v>57.340079140683486</v>
      </c>
    </row>
    <row r="45" spans="1:13" ht="47.25" x14ac:dyDescent="0.2">
      <c r="A45" s="41" t="s">
        <v>10</v>
      </c>
      <c r="B45" s="4">
        <v>25</v>
      </c>
      <c r="C45" s="4">
        <v>0</v>
      </c>
      <c r="D45" s="4">
        <v>19</v>
      </c>
      <c r="E45" s="4">
        <v>925</v>
      </c>
      <c r="F45" s="3">
        <v>81690</v>
      </c>
      <c r="G45" s="4">
        <v>200</v>
      </c>
      <c r="H45" s="4"/>
      <c r="I45" s="30">
        <f t="shared" si="5"/>
        <v>1527912</v>
      </c>
      <c r="J45" s="30">
        <f t="shared" si="5"/>
        <v>1527912</v>
      </c>
      <c r="K45" s="30">
        <f t="shared" si="5"/>
        <v>876105.95</v>
      </c>
      <c r="L45" s="30">
        <f t="shared" si="1"/>
        <v>57.340079140683486</v>
      </c>
    </row>
    <row r="46" spans="1:13" ht="47.25" x14ac:dyDescent="0.2">
      <c r="A46" s="41" t="s">
        <v>8</v>
      </c>
      <c r="B46" s="4">
        <v>25</v>
      </c>
      <c r="C46" s="4">
        <v>0</v>
      </c>
      <c r="D46" s="4">
        <v>19</v>
      </c>
      <c r="E46" s="4">
        <v>925</v>
      </c>
      <c r="F46" s="3">
        <v>81690</v>
      </c>
      <c r="G46" s="4">
        <v>240</v>
      </c>
      <c r="H46" s="4"/>
      <c r="I46" s="30">
        <v>1527912</v>
      </c>
      <c r="J46" s="30">
        <v>1527912</v>
      </c>
      <c r="K46" s="30">
        <v>876105.95</v>
      </c>
      <c r="L46" s="30">
        <f t="shared" si="1"/>
        <v>57.340079140683486</v>
      </c>
    </row>
    <row r="47" spans="1:13" ht="15.75" hidden="1" x14ac:dyDescent="0.2">
      <c r="A47" s="43"/>
      <c r="B47" s="6"/>
      <c r="C47" s="6"/>
      <c r="D47" s="6"/>
      <c r="E47" s="6"/>
      <c r="F47" s="6"/>
      <c r="G47" s="6">
        <v>244</v>
      </c>
      <c r="H47" s="6"/>
      <c r="I47" s="32">
        <f>I48+I49+I50</f>
        <v>1875067</v>
      </c>
      <c r="J47" s="32">
        <f>J48+J49+J50</f>
        <v>1875067</v>
      </c>
      <c r="K47" s="32">
        <f>K48+K49+K50</f>
        <v>1891853</v>
      </c>
      <c r="L47" s="30">
        <f t="shared" si="1"/>
        <v>100.89522134409064</v>
      </c>
    </row>
    <row r="48" spans="1:13" ht="15.75" hidden="1" x14ac:dyDescent="0.2">
      <c r="A48" s="2"/>
      <c r="B48" s="6"/>
      <c r="C48" s="6"/>
      <c r="D48" s="6"/>
      <c r="E48" s="6"/>
      <c r="F48" s="6"/>
      <c r="G48" s="6">
        <v>244</v>
      </c>
      <c r="H48" s="6">
        <v>223</v>
      </c>
      <c r="I48" s="32">
        <v>1149714</v>
      </c>
      <c r="J48" s="32">
        <v>1149714</v>
      </c>
      <c r="K48" s="32">
        <v>1166500</v>
      </c>
      <c r="L48" s="30">
        <f t="shared" si="1"/>
        <v>101.46001527336364</v>
      </c>
    </row>
    <row r="49" spans="1:13" ht="15.75" hidden="1" x14ac:dyDescent="0.2">
      <c r="A49" s="2"/>
      <c r="B49" s="6"/>
      <c r="C49" s="6"/>
      <c r="D49" s="6"/>
      <c r="E49" s="6"/>
      <c r="F49" s="6"/>
      <c r="G49" s="6">
        <v>244</v>
      </c>
      <c r="H49" s="6">
        <v>225</v>
      </c>
      <c r="I49" s="32">
        <v>417600</v>
      </c>
      <c r="J49" s="32">
        <v>417600</v>
      </c>
      <c r="K49" s="32">
        <v>417600</v>
      </c>
      <c r="L49" s="30">
        <f t="shared" si="1"/>
        <v>100</v>
      </c>
    </row>
    <row r="50" spans="1:13" ht="15.75" hidden="1" x14ac:dyDescent="0.2">
      <c r="A50" s="2"/>
      <c r="B50" s="6"/>
      <c r="C50" s="6"/>
      <c r="D50" s="6"/>
      <c r="E50" s="6"/>
      <c r="F50" s="6"/>
      <c r="G50" s="6">
        <v>244</v>
      </c>
      <c r="H50" s="6">
        <v>340</v>
      </c>
      <c r="I50" s="32">
        <v>307753</v>
      </c>
      <c r="J50" s="32">
        <v>307753</v>
      </c>
      <c r="K50" s="32">
        <v>307753</v>
      </c>
      <c r="L50" s="30">
        <f t="shared" si="1"/>
        <v>100</v>
      </c>
    </row>
    <row r="51" spans="1:13" ht="15.75" x14ac:dyDescent="0.2">
      <c r="A51" s="12" t="s">
        <v>4</v>
      </c>
      <c r="B51" s="7">
        <v>25</v>
      </c>
      <c r="C51" s="7">
        <v>0</v>
      </c>
      <c r="D51" s="7">
        <v>20</v>
      </c>
      <c r="E51" s="7"/>
      <c r="F51" s="8"/>
      <c r="G51" s="7"/>
      <c r="H51" s="7"/>
      <c r="I51" s="29">
        <f t="shared" ref="I51:K54" si="6">I52</f>
        <v>10000</v>
      </c>
      <c r="J51" s="29">
        <f t="shared" si="6"/>
        <v>10000</v>
      </c>
      <c r="K51" s="29">
        <f t="shared" si="6"/>
        <v>4004</v>
      </c>
      <c r="L51" s="30">
        <f t="shared" si="1"/>
        <v>40.04</v>
      </c>
      <c r="M51">
        <f>I51</f>
        <v>10000</v>
      </c>
    </row>
    <row r="52" spans="1:13" ht="15.75" x14ac:dyDescent="0.2">
      <c r="A52" s="1" t="s">
        <v>16</v>
      </c>
      <c r="B52" s="4">
        <v>25</v>
      </c>
      <c r="C52" s="4">
        <v>0</v>
      </c>
      <c r="D52" s="4">
        <v>20</v>
      </c>
      <c r="E52" s="4">
        <v>925</v>
      </c>
      <c r="F52" s="3"/>
      <c r="G52" s="4"/>
      <c r="H52" s="4"/>
      <c r="I52" s="30">
        <f t="shared" si="6"/>
        <v>10000</v>
      </c>
      <c r="J52" s="30">
        <f t="shared" si="6"/>
        <v>10000</v>
      </c>
      <c r="K52" s="30">
        <f t="shared" si="6"/>
        <v>4004</v>
      </c>
      <c r="L52" s="30">
        <f t="shared" si="1"/>
        <v>40.04</v>
      </c>
    </row>
    <row r="53" spans="1:13" ht="15.75" x14ac:dyDescent="0.2">
      <c r="A53" s="40" t="s">
        <v>4</v>
      </c>
      <c r="B53" s="4">
        <v>25</v>
      </c>
      <c r="C53" s="4">
        <v>0</v>
      </c>
      <c r="D53" s="4">
        <v>20</v>
      </c>
      <c r="E53" s="4">
        <v>925</v>
      </c>
      <c r="F53" s="3">
        <v>81700</v>
      </c>
      <c r="G53" s="4"/>
      <c r="H53" s="4"/>
      <c r="I53" s="30">
        <f t="shared" si="6"/>
        <v>10000</v>
      </c>
      <c r="J53" s="30">
        <f t="shared" si="6"/>
        <v>10000</v>
      </c>
      <c r="K53" s="30">
        <f t="shared" si="6"/>
        <v>4004</v>
      </c>
      <c r="L53" s="30">
        <f t="shared" si="1"/>
        <v>40.04</v>
      </c>
    </row>
    <row r="54" spans="1:13" ht="47.25" x14ac:dyDescent="0.2">
      <c r="A54" s="41" t="s">
        <v>10</v>
      </c>
      <c r="B54" s="4">
        <v>25</v>
      </c>
      <c r="C54" s="4">
        <v>0</v>
      </c>
      <c r="D54" s="4">
        <v>20</v>
      </c>
      <c r="E54" s="4">
        <v>925</v>
      </c>
      <c r="F54" s="3">
        <v>81700</v>
      </c>
      <c r="G54" s="4">
        <v>200</v>
      </c>
      <c r="H54" s="4"/>
      <c r="I54" s="30">
        <f t="shared" si="6"/>
        <v>10000</v>
      </c>
      <c r="J54" s="30">
        <f t="shared" si="6"/>
        <v>10000</v>
      </c>
      <c r="K54" s="30">
        <f t="shared" si="6"/>
        <v>4004</v>
      </c>
      <c r="L54" s="30">
        <f t="shared" si="1"/>
        <v>40.04</v>
      </c>
    </row>
    <row r="55" spans="1:13" ht="47.25" x14ac:dyDescent="0.2">
      <c r="A55" s="41" t="s">
        <v>8</v>
      </c>
      <c r="B55" s="4">
        <v>25</v>
      </c>
      <c r="C55" s="4">
        <v>0</v>
      </c>
      <c r="D55" s="4">
        <v>20</v>
      </c>
      <c r="E55" s="4">
        <v>925</v>
      </c>
      <c r="F55" s="3">
        <v>81700</v>
      </c>
      <c r="G55" s="4">
        <v>240</v>
      </c>
      <c r="H55" s="4"/>
      <c r="I55" s="30">
        <v>10000</v>
      </c>
      <c r="J55" s="30">
        <v>10000</v>
      </c>
      <c r="K55" s="30">
        <v>4004</v>
      </c>
      <c r="L55" s="30">
        <f t="shared" si="1"/>
        <v>40.04</v>
      </c>
    </row>
    <row r="56" spans="1:13" ht="15.75" hidden="1" customHeight="1" x14ac:dyDescent="0.2">
      <c r="A56" s="43"/>
      <c r="B56" s="6"/>
      <c r="C56" s="6"/>
      <c r="D56" s="6"/>
      <c r="E56" s="6"/>
      <c r="F56" s="6"/>
      <c r="G56" s="6">
        <v>244</v>
      </c>
      <c r="H56" s="6"/>
      <c r="I56" s="32">
        <f>I57+I58</f>
        <v>85000</v>
      </c>
      <c r="J56" s="32">
        <f>J57+J58</f>
        <v>85000</v>
      </c>
      <c r="K56" s="32">
        <f>K57+K58</f>
        <v>85000</v>
      </c>
      <c r="L56" s="30">
        <f t="shared" si="1"/>
        <v>100</v>
      </c>
    </row>
    <row r="57" spans="1:13" ht="15.75" hidden="1" x14ac:dyDescent="0.2">
      <c r="A57" s="2"/>
      <c r="B57" s="6"/>
      <c r="C57" s="6"/>
      <c r="D57" s="6"/>
      <c r="E57" s="6"/>
      <c r="F57" s="6"/>
      <c r="G57" s="6">
        <v>244</v>
      </c>
      <c r="H57" s="6">
        <v>225</v>
      </c>
      <c r="I57" s="32">
        <v>75000</v>
      </c>
      <c r="J57" s="32">
        <v>75000</v>
      </c>
      <c r="K57" s="32">
        <v>75000</v>
      </c>
      <c r="L57" s="30">
        <f t="shared" si="1"/>
        <v>100</v>
      </c>
    </row>
    <row r="58" spans="1:13" ht="15.75" hidden="1" x14ac:dyDescent="0.2">
      <c r="A58" s="2"/>
      <c r="B58" s="6"/>
      <c r="C58" s="6"/>
      <c r="D58" s="6"/>
      <c r="E58" s="6"/>
      <c r="F58" s="6"/>
      <c r="G58" s="6">
        <v>244</v>
      </c>
      <c r="H58" s="6">
        <v>340</v>
      </c>
      <c r="I58" s="32">
        <v>10000</v>
      </c>
      <c r="J58" s="32">
        <v>10000</v>
      </c>
      <c r="K58" s="32">
        <v>10000</v>
      </c>
      <c r="L58" s="30">
        <f t="shared" si="1"/>
        <v>100</v>
      </c>
    </row>
    <row r="59" spans="1:13" ht="31.5" x14ac:dyDescent="0.2">
      <c r="A59" s="12" t="s">
        <v>5</v>
      </c>
      <c r="B59" s="7">
        <v>25</v>
      </c>
      <c r="C59" s="7">
        <v>0</v>
      </c>
      <c r="D59" s="7">
        <v>21</v>
      </c>
      <c r="E59" s="7"/>
      <c r="F59" s="8"/>
      <c r="G59" s="7"/>
      <c r="H59" s="7"/>
      <c r="I59" s="29">
        <f t="shared" ref="I59:K62" si="7">I60</f>
        <v>252760</v>
      </c>
      <c r="J59" s="29">
        <f t="shared" si="7"/>
        <v>252760</v>
      </c>
      <c r="K59" s="29">
        <f t="shared" si="7"/>
        <v>83949.99</v>
      </c>
      <c r="L59" s="30">
        <f t="shared" si="1"/>
        <v>33.213320936857102</v>
      </c>
      <c r="M59">
        <f>I59</f>
        <v>252760</v>
      </c>
    </row>
    <row r="60" spans="1:13" ht="15.75" x14ac:dyDescent="0.2">
      <c r="A60" s="1" t="s">
        <v>16</v>
      </c>
      <c r="B60" s="4">
        <v>25</v>
      </c>
      <c r="C60" s="4">
        <v>0</v>
      </c>
      <c r="D60" s="4">
        <v>21</v>
      </c>
      <c r="E60" s="4">
        <v>925</v>
      </c>
      <c r="F60" s="3"/>
      <c r="G60" s="4"/>
      <c r="H60" s="4"/>
      <c r="I60" s="30">
        <f t="shared" si="7"/>
        <v>252760</v>
      </c>
      <c r="J60" s="30">
        <f t="shared" si="7"/>
        <v>252760</v>
      </c>
      <c r="K60" s="30">
        <f t="shared" si="7"/>
        <v>83949.99</v>
      </c>
      <c r="L60" s="30">
        <f t="shared" si="1"/>
        <v>33.213320936857102</v>
      </c>
    </row>
    <row r="61" spans="1:13" ht="31.5" x14ac:dyDescent="0.2">
      <c r="A61" s="40" t="s">
        <v>5</v>
      </c>
      <c r="B61" s="4">
        <v>25</v>
      </c>
      <c r="C61" s="4">
        <v>0</v>
      </c>
      <c r="D61" s="4">
        <v>21</v>
      </c>
      <c r="E61" s="4">
        <v>925</v>
      </c>
      <c r="F61" s="3">
        <v>81710</v>
      </c>
      <c r="G61" s="4"/>
      <c r="H61" s="4"/>
      <c r="I61" s="30">
        <f t="shared" si="7"/>
        <v>252760</v>
      </c>
      <c r="J61" s="30">
        <f t="shared" si="7"/>
        <v>252760</v>
      </c>
      <c r="K61" s="30">
        <f t="shared" si="7"/>
        <v>83949.99</v>
      </c>
      <c r="L61" s="30">
        <f t="shared" si="1"/>
        <v>33.213320936857102</v>
      </c>
    </row>
    <row r="62" spans="1:13" ht="47.25" x14ac:dyDescent="0.2">
      <c r="A62" s="41" t="s">
        <v>10</v>
      </c>
      <c r="B62" s="4">
        <v>25</v>
      </c>
      <c r="C62" s="4">
        <v>0</v>
      </c>
      <c r="D62" s="4">
        <v>21</v>
      </c>
      <c r="E62" s="4">
        <v>925</v>
      </c>
      <c r="F62" s="3">
        <v>81710</v>
      </c>
      <c r="G62" s="4">
        <v>200</v>
      </c>
      <c r="H62" s="4"/>
      <c r="I62" s="30">
        <f t="shared" si="7"/>
        <v>252760</v>
      </c>
      <c r="J62" s="30">
        <f t="shared" si="7"/>
        <v>252760</v>
      </c>
      <c r="K62" s="30">
        <f t="shared" si="7"/>
        <v>83949.99</v>
      </c>
      <c r="L62" s="30">
        <f t="shared" si="1"/>
        <v>33.213320936857102</v>
      </c>
    </row>
    <row r="63" spans="1:13" ht="47.25" x14ac:dyDescent="0.2">
      <c r="A63" s="41" t="s">
        <v>8</v>
      </c>
      <c r="B63" s="4">
        <v>25</v>
      </c>
      <c r="C63" s="4">
        <v>0</v>
      </c>
      <c r="D63" s="4">
        <v>21</v>
      </c>
      <c r="E63" s="4">
        <v>925</v>
      </c>
      <c r="F63" s="3">
        <v>81710</v>
      </c>
      <c r="G63" s="4">
        <v>240</v>
      </c>
      <c r="H63" s="4"/>
      <c r="I63" s="30">
        <v>252760</v>
      </c>
      <c r="J63" s="30">
        <v>252760</v>
      </c>
      <c r="K63" s="30">
        <v>83949.99</v>
      </c>
      <c r="L63" s="30">
        <f t="shared" si="1"/>
        <v>33.213320936857102</v>
      </c>
    </row>
    <row r="64" spans="1:13" ht="15.75" hidden="1" x14ac:dyDescent="0.2">
      <c r="A64" s="43"/>
      <c r="B64" s="6"/>
      <c r="C64" s="6"/>
      <c r="D64" s="6"/>
      <c r="E64" s="6"/>
      <c r="F64" s="6"/>
      <c r="G64" s="6">
        <v>244</v>
      </c>
      <c r="H64" s="6"/>
      <c r="I64" s="32">
        <f>I65+I66+I67+I68+I69</f>
        <v>499122</v>
      </c>
      <c r="J64" s="32">
        <f>J65+J66+J67+J68+J69</f>
        <v>499122</v>
      </c>
      <c r="K64" s="32">
        <f>K65+K66+K67+K68+K69</f>
        <v>465351</v>
      </c>
      <c r="L64" s="30">
        <f t="shared" si="1"/>
        <v>93.23391876134491</v>
      </c>
    </row>
    <row r="65" spans="1:13" ht="15.75" hidden="1" x14ac:dyDescent="0.2">
      <c r="A65" s="2"/>
      <c r="B65" s="6"/>
      <c r="C65" s="6"/>
      <c r="D65" s="6"/>
      <c r="E65" s="6"/>
      <c r="F65" s="6"/>
      <c r="G65" s="6">
        <v>244</v>
      </c>
      <c r="H65" s="6">
        <v>223</v>
      </c>
      <c r="I65" s="32">
        <v>22522</v>
      </c>
      <c r="J65" s="32">
        <v>22522</v>
      </c>
      <c r="K65" s="32">
        <v>23400</v>
      </c>
      <c r="L65" s="30">
        <f t="shared" si="1"/>
        <v>103.89841044312229</v>
      </c>
    </row>
    <row r="66" spans="1:13" ht="15.75" hidden="1" x14ac:dyDescent="0.2">
      <c r="A66" s="2"/>
      <c r="B66" s="6"/>
      <c r="C66" s="6"/>
      <c r="D66" s="6"/>
      <c r="E66" s="6"/>
      <c r="F66" s="6"/>
      <c r="G66" s="6">
        <v>244</v>
      </c>
      <c r="H66" s="6">
        <v>225</v>
      </c>
      <c r="I66" s="32">
        <v>156100</v>
      </c>
      <c r="J66" s="32">
        <v>156100</v>
      </c>
      <c r="K66" s="32">
        <v>156100</v>
      </c>
      <c r="L66" s="30">
        <f t="shared" si="1"/>
        <v>100</v>
      </c>
    </row>
    <row r="67" spans="1:13" ht="15.75" hidden="1" x14ac:dyDescent="0.2">
      <c r="A67" s="2"/>
      <c r="B67" s="6"/>
      <c r="C67" s="6"/>
      <c r="D67" s="6"/>
      <c r="E67" s="6"/>
      <c r="F67" s="6"/>
      <c r="G67" s="6">
        <v>244</v>
      </c>
      <c r="H67" s="6">
        <v>226</v>
      </c>
      <c r="I67" s="32">
        <v>72000</v>
      </c>
      <c r="J67" s="32">
        <v>72000</v>
      </c>
      <c r="K67" s="32">
        <v>36000</v>
      </c>
      <c r="L67" s="30">
        <f t="shared" si="1"/>
        <v>50</v>
      </c>
    </row>
    <row r="68" spans="1:13" ht="15.75" hidden="1" x14ac:dyDescent="0.2">
      <c r="A68" s="2"/>
      <c r="B68" s="6"/>
      <c r="C68" s="6"/>
      <c r="D68" s="6"/>
      <c r="E68" s="6"/>
      <c r="F68" s="6"/>
      <c r="G68" s="6">
        <v>244</v>
      </c>
      <c r="H68" s="6">
        <v>310</v>
      </c>
      <c r="I68" s="32">
        <v>66000</v>
      </c>
      <c r="J68" s="32">
        <v>66000</v>
      </c>
      <c r="K68" s="32">
        <v>67351</v>
      </c>
      <c r="L68" s="30">
        <f t="shared" si="1"/>
        <v>102.0469696969697</v>
      </c>
    </row>
    <row r="69" spans="1:13" ht="15.75" hidden="1" x14ac:dyDescent="0.2">
      <c r="A69" s="2"/>
      <c r="B69" s="6"/>
      <c r="C69" s="6"/>
      <c r="D69" s="6"/>
      <c r="E69" s="6"/>
      <c r="F69" s="6"/>
      <c r="G69" s="6">
        <v>244</v>
      </c>
      <c r="H69" s="6">
        <v>340</v>
      </c>
      <c r="I69" s="32">
        <v>182500</v>
      </c>
      <c r="J69" s="32">
        <v>182500</v>
      </c>
      <c r="K69" s="32">
        <v>182500</v>
      </c>
      <c r="L69" s="30">
        <f t="shared" si="1"/>
        <v>100</v>
      </c>
    </row>
    <row r="70" spans="1:13" ht="15.75" x14ac:dyDescent="0.2">
      <c r="A70" s="12" t="s">
        <v>20</v>
      </c>
      <c r="B70" s="7">
        <v>25</v>
      </c>
      <c r="C70" s="7">
        <v>0</v>
      </c>
      <c r="D70" s="7">
        <v>22</v>
      </c>
      <c r="E70" s="7"/>
      <c r="F70" s="8"/>
      <c r="G70" s="7"/>
      <c r="H70" s="7"/>
      <c r="I70" s="29">
        <f t="shared" ref="I70:K73" si="8">I71</f>
        <v>353640.47</v>
      </c>
      <c r="J70" s="29">
        <f t="shared" si="8"/>
        <v>353640.47</v>
      </c>
      <c r="K70" s="29">
        <f t="shared" si="8"/>
        <v>266311.44</v>
      </c>
      <c r="L70" s="30">
        <f t="shared" si="1"/>
        <v>75.305702427100613</v>
      </c>
      <c r="M70">
        <f>I70</f>
        <v>353640.47</v>
      </c>
    </row>
    <row r="71" spans="1:13" ht="15.75" x14ac:dyDescent="0.2">
      <c r="A71" s="1" t="s">
        <v>16</v>
      </c>
      <c r="B71" s="4">
        <v>25</v>
      </c>
      <c r="C71" s="4">
        <v>0</v>
      </c>
      <c r="D71" s="4">
        <v>22</v>
      </c>
      <c r="E71" s="4">
        <v>925</v>
      </c>
      <c r="F71" s="3"/>
      <c r="G71" s="4"/>
      <c r="H71" s="4"/>
      <c r="I71" s="30">
        <f t="shared" si="8"/>
        <v>353640.47</v>
      </c>
      <c r="J71" s="30">
        <f t="shared" si="8"/>
        <v>353640.47</v>
      </c>
      <c r="K71" s="30">
        <f t="shared" si="8"/>
        <v>266311.44</v>
      </c>
      <c r="L71" s="30">
        <f t="shared" si="1"/>
        <v>75.305702427100613</v>
      </c>
    </row>
    <row r="72" spans="1:13" ht="15.75" x14ac:dyDescent="0.2">
      <c r="A72" s="40" t="s">
        <v>20</v>
      </c>
      <c r="B72" s="4">
        <v>25</v>
      </c>
      <c r="C72" s="4">
        <v>0</v>
      </c>
      <c r="D72" s="4">
        <v>22</v>
      </c>
      <c r="E72" s="4">
        <v>925</v>
      </c>
      <c r="F72" s="3">
        <v>81730</v>
      </c>
      <c r="G72" s="4"/>
      <c r="H72" s="4"/>
      <c r="I72" s="30">
        <f t="shared" si="8"/>
        <v>353640.47</v>
      </c>
      <c r="J72" s="30">
        <f t="shared" si="8"/>
        <v>353640.47</v>
      </c>
      <c r="K72" s="30">
        <f t="shared" si="8"/>
        <v>266311.44</v>
      </c>
      <c r="L72" s="30">
        <f t="shared" si="1"/>
        <v>75.305702427100613</v>
      </c>
    </row>
    <row r="73" spans="1:13" ht="47.25" x14ac:dyDescent="0.2">
      <c r="A73" s="41" t="s">
        <v>10</v>
      </c>
      <c r="B73" s="4">
        <v>25</v>
      </c>
      <c r="C73" s="4">
        <v>0</v>
      </c>
      <c r="D73" s="4">
        <v>22</v>
      </c>
      <c r="E73" s="4">
        <v>925</v>
      </c>
      <c r="F73" s="3">
        <v>81730</v>
      </c>
      <c r="G73" s="4">
        <v>200</v>
      </c>
      <c r="H73" s="4"/>
      <c r="I73" s="30">
        <f t="shared" si="8"/>
        <v>353640.47</v>
      </c>
      <c r="J73" s="30">
        <f t="shared" si="8"/>
        <v>353640.47</v>
      </c>
      <c r="K73" s="30">
        <f t="shared" si="8"/>
        <v>266311.44</v>
      </c>
      <c r="L73" s="30">
        <f t="shared" si="1"/>
        <v>75.305702427100613</v>
      </c>
    </row>
    <row r="74" spans="1:13" ht="47.25" x14ac:dyDescent="0.2">
      <c r="A74" s="41" t="s">
        <v>8</v>
      </c>
      <c r="B74" s="4">
        <v>25</v>
      </c>
      <c r="C74" s="4">
        <v>0</v>
      </c>
      <c r="D74" s="4">
        <v>22</v>
      </c>
      <c r="E74" s="4">
        <v>925</v>
      </c>
      <c r="F74" s="3">
        <v>81730</v>
      </c>
      <c r="G74" s="4">
        <v>240</v>
      </c>
      <c r="H74" s="4"/>
      <c r="I74" s="30">
        <v>353640.47</v>
      </c>
      <c r="J74" s="30">
        <v>353640.47</v>
      </c>
      <c r="K74" s="30">
        <v>266311.44</v>
      </c>
      <c r="L74" s="30">
        <f t="shared" si="1"/>
        <v>75.305702427100613</v>
      </c>
    </row>
    <row r="75" spans="1:13" ht="15.75" hidden="1" x14ac:dyDescent="0.2">
      <c r="A75" s="43"/>
      <c r="B75" s="6"/>
      <c r="C75" s="6"/>
      <c r="D75" s="6"/>
      <c r="E75" s="6"/>
      <c r="F75" s="6"/>
      <c r="G75" s="6">
        <v>244</v>
      </c>
      <c r="H75" s="6"/>
      <c r="I75" s="32">
        <f>I76+I77+I78</f>
        <v>299400</v>
      </c>
      <c r="J75" s="32">
        <f>J76+J77+J78</f>
        <v>299400</v>
      </c>
      <c r="K75" s="32">
        <f>K76+K77+K78</f>
        <v>298000</v>
      </c>
      <c r="L75" s="30">
        <f t="shared" ref="L75:L107" si="9">K75/J75%</f>
        <v>99.532398129592522</v>
      </c>
    </row>
    <row r="76" spans="1:13" ht="15.75" hidden="1" x14ac:dyDescent="0.2">
      <c r="A76" s="43"/>
      <c r="B76" s="6"/>
      <c r="C76" s="6"/>
      <c r="D76" s="6"/>
      <c r="E76" s="6"/>
      <c r="F76" s="6"/>
      <c r="G76" s="6">
        <v>244</v>
      </c>
      <c r="H76" s="6">
        <v>225</v>
      </c>
      <c r="I76" s="32">
        <v>120000</v>
      </c>
      <c r="J76" s="32">
        <v>120000</v>
      </c>
      <c r="K76" s="32">
        <v>120000</v>
      </c>
      <c r="L76" s="30">
        <f t="shared" si="9"/>
        <v>100</v>
      </c>
    </row>
    <row r="77" spans="1:13" ht="15.75" hidden="1" x14ac:dyDescent="0.2">
      <c r="A77" s="43"/>
      <c r="B77" s="6"/>
      <c r="C77" s="6"/>
      <c r="D77" s="6"/>
      <c r="E77" s="6"/>
      <c r="F77" s="6"/>
      <c r="G77" s="6">
        <v>244</v>
      </c>
      <c r="H77" s="6">
        <v>310</v>
      </c>
      <c r="I77" s="32">
        <v>91400</v>
      </c>
      <c r="J77" s="32">
        <v>91400</v>
      </c>
      <c r="K77" s="32">
        <v>90000</v>
      </c>
      <c r="L77" s="30">
        <f t="shared" si="9"/>
        <v>98.468271334792121</v>
      </c>
    </row>
    <row r="78" spans="1:13" ht="15.75" hidden="1" x14ac:dyDescent="0.2">
      <c r="A78" s="2"/>
      <c r="B78" s="6"/>
      <c r="C78" s="6"/>
      <c r="D78" s="6"/>
      <c r="E78" s="6"/>
      <c r="F78" s="6"/>
      <c r="G78" s="6">
        <v>244</v>
      </c>
      <c r="H78" s="6">
        <v>340</v>
      </c>
      <c r="I78" s="32">
        <v>88000</v>
      </c>
      <c r="J78" s="32">
        <v>88000</v>
      </c>
      <c r="K78" s="32">
        <v>88000</v>
      </c>
      <c r="L78" s="30">
        <f t="shared" si="9"/>
        <v>100</v>
      </c>
    </row>
    <row r="79" spans="1:13" ht="31.5" x14ac:dyDescent="0.2">
      <c r="A79" s="12" t="s">
        <v>21</v>
      </c>
      <c r="B79" s="7">
        <v>25</v>
      </c>
      <c r="C79" s="7">
        <v>0</v>
      </c>
      <c r="D79" s="7">
        <v>23</v>
      </c>
      <c r="E79" s="7"/>
      <c r="F79" s="8"/>
      <c r="G79" s="7"/>
      <c r="H79" s="7"/>
      <c r="I79" s="29">
        <f t="shared" ref="I79:J82" si="10">I80</f>
        <v>5000</v>
      </c>
      <c r="J79" s="29">
        <f t="shared" si="10"/>
        <v>5000</v>
      </c>
      <c r="K79" s="29"/>
      <c r="L79" s="30">
        <f t="shared" si="9"/>
        <v>0</v>
      </c>
    </row>
    <row r="80" spans="1:13" ht="15.75" x14ac:dyDescent="0.2">
      <c r="A80" s="1" t="s">
        <v>16</v>
      </c>
      <c r="B80" s="4">
        <v>25</v>
      </c>
      <c r="C80" s="4">
        <v>0</v>
      </c>
      <c r="D80" s="4">
        <v>23</v>
      </c>
      <c r="E80" s="4">
        <v>925</v>
      </c>
      <c r="F80" s="3"/>
      <c r="G80" s="4"/>
      <c r="H80" s="4"/>
      <c r="I80" s="30">
        <f t="shared" si="10"/>
        <v>5000</v>
      </c>
      <c r="J80" s="30">
        <f t="shared" si="10"/>
        <v>5000</v>
      </c>
      <c r="K80" s="30"/>
      <c r="L80" s="30">
        <f t="shared" si="9"/>
        <v>0</v>
      </c>
    </row>
    <row r="81" spans="1:12" ht="31.5" x14ac:dyDescent="0.2">
      <c r="A81" s="40" t="s">
        <v>21</v>
      </c>
      <c r="B81" s="4">
        <v>25</v>
      </c>
      <c r="C81" s="4">
        <v>0</v>
      </c>
      <c r="D81" s="4">
        <v>23</v>
      </c>
      <c r="E81" s="4">
        <v>925</v>
      </c>
      <c r="F81" s="3">
        <v>82300</v>
      </c>
      <c r="G81" s="4"/>
      <c r="H81" s="4"/>
      <c r="I81" s="30">
        <f t="shared" si="10"/>
        <v>5000</v>
      </c>
      <c r="J81" s="30">
        <f t="shared" si="10"/>
        <v>5000</v>
      </c>
      <c r="K81" s="30"/>
      <c r="L81" s="30">
        <f t="shared" si="9"/>
        <v>0</v>
      </c>
    </row>
    <row r="82" spans="1:12" ht="47.25" x14ac:dyDescent="0.2">
      <c r="A82" s="41" t="s">
        <v>10</v>
      </c>
      <c r="B82" s="4">
        <v>25</v>
      </c>
      <c r="C82" s="4">
        <v>0</v>
      </c>
      <c r="D82" s="4">
        <v>23</v>
      </c>
      <c r="E82" s="4">
        <v>925</v>
      </c>
      <c r="F82" s="3">
        <v>82300</v>
      </c>
      <c r="G82" s="4">
        <v>200</v>
      </c>
      <c r="H82" s="4"/>
      <c r="I82" s="30">
        <f t="shared" si="10"/>
        <v>5000</v>
      </c>
      <c r="J82" s="30">
        <f t="shared" si="10"/>
        <v>5000</v>
      </c>
      <c r="K82" s="30"/>
      <c r="L82" s="30">
        <f t="shared" si="9"/>
        <v>0</v>
      </c>
    </row>
    <row r="83" spans="1:12" ht="47.25" x14ac:dyDescent="0.2">
      <c r="A83" s="41" t="s">
        <v>8</v>
      </c>
      <c r="B83" s="4">
        <v>25</v>
      </c>
      <c r="C83" s="4">
        <v>0</v>
      </c>
      <c r="D83" s="4">
        <v>23</v>
      </c>
      <c r="E83" s="4">
        <v>925</v>
      </c>
      <c r="F83" s="3">
        <v>82300</v>
      </c>
      <c r="G83" s="4">
        <v>240</v>
      </c>
      <c r="H83" s="4"/>
      <c r="I83" s="30">
        <v>5000</v>
      </c>
      <c r="J83" s="30">
        <v>5000</v>
      </c>
      <c r="K83" s="30"/>
      <c r="L83" s="30">
        <f t="shared" si="9"/>
        <v>0</v>
      </c>
    </row>
    <row r="84" spans="1:12" ht="15.75" hidden="1" x14ac:dyDescent="0.2">
      <c r="A84" s="43"/>
      <c r="B84" s="6"/>
      <c r="C84" s="6"/>
      <c r="D84" s="6"/>
      <c r="E84" s="6"/>
      <c r="F84" s="6"/>
      <c r="G84" s="6">
        <v>244</v>
      </c>
      <c r="H84" s="6"/>
      <c r="I84" s="32">
        <f>I85</f>
        <v>5000</v>
      </c>
      <c r="J84" s="32">
        <f>J85</f>
        <v>5000</v>
      </c>
      <c r="K84" s="32"/>
      <c r="L84" s="30">
        <f t="shared" si="9"/>
        <v>0</v>
      </c>
    </row>
    <row r="85" spans="1:12" ht="15.75" hidden="1" x14ac:dyDescent="0.2">
      <c r="A85" s="2"/>
      <c r="B85" s="6"/>
      <c r="C85" s="6"/>
      <c r="D85" s="6"/>
      <c r="E85" s="6"/>
      <c r="F85" s="6"/>
      <c r="G85" s="6">
        <v>244</v>
      </c>
      <c r="H85" s="6">
        <v>290</v>
      </c>
      <c r="I85" s="32">
        <v>5000</v>
      </c>
      <c r="J85" s="32">
        <v>5000</v>
      </c>
      <c r="K85" s="32"/>
      <c r="L85" s="30">
        <f t="shared" si="9"/>
        <v>0</v>
      </c>
    </row>
    <row r="86" spans="1:12" ht="31.5" x14ac:dyDescent="0.2">
      <c r="A86" s="12" t="s">
        <v>22</v>
      </c>
      <c r="B86" s="7">
        <v>25</v>
      </c>
      <c r="C86" s="7">
        <v>0</v>
      </c>
      <c r="D86" s="7">
        <v>24</v>
      </c>
      <c r="E86" s="7"/>
      <c r="F86" s="8"/>
      <c r="G86" s="7"/>
      <c r="H86" s="7"/>
      <c r="I86" s="29">
        <f t="shared" ref="I86:J89" si="11">I87</f>
        <v>5000</v>
      </c>
      <c r="J86" s="29">
        <f t="shared" si="11"/>
        <v>5000</v>
      </c>
      <c r="K86" s="29"/>
      <c r="L86" s="30">
        <f t="shared" si="9"/>
        <v>0</v>
      </c>
    </row>
    <row r="87" spans="1:12" ht="15.75" x14ac:dyDescent="0.2">
      <c r="A87" s="1" t="s">
        <v>16</v>
      </c>
      <c r="B87" s="4">
        <v>25</v>
      </c>
      <c r="C87" s="4">
        <v>0</v>
      </c>
      <c r="D87" s="4">
        <v>24</v>
      </c>
      <c r="E87" s="4">
        <v>925</v>
      </c>
      <c r="F87" s="3"/>
      <c r="G87" s="4"/>
      <c r="H87" s="4"/>
      <c r="I87" s="30">
        <f t="shared" si="11"/>
        <v>5000</v>
      </c>
      <c r="J87" s="30">
        <f t="shared" si="11"/>
        <v>5000</v>
      </c>
      <c r="K87" s="30"/>
      <c r="L87" s="30">
        <f t="shared" si="9"/>
        <v>0</v>
      </c>
    </row>
    <row r="88" spans="1:12" ht="31.5" x14ac:dyDescent="0.2">
      <c r="A88" s="40" t="s">
        <v>22</v>
      </c>
      <c r="B88" s="4">
        <v>25</v>
      </c>
      <c r="C88" s="4">
        <v>0</v>
      </c>
      <c r="D88" s="4">
        <v>24</v>
      </c>
      <c r="E88" s="4">
        <v>925</v>
      </c>
      <c r="F88" s="3">
        <v>82360</v>
      </c>
      <c r="G88" s="4"/>
      <c r="H88" s="4"/>
      <c r="I88" s="30">
        <f t="shared" si="11"/>
        <v>5000</v>
      </c>
      <c r="J88" s="30">
        <f t="shared" si="11"/>
        <v>5000</v>
      </c>
      <c r="K88" s="30"/>
      <c r="L88" s="30">
        <f t="shared" si="9"/>
        <v>0</v>
      </c>
    </row>
    <row r="89" spans="1:12" ht="47.25" x14ac:dyDescent="0.2">
      <c r="A89" s="41" t="s">
        <v>10</v>
      </c>
      <c r="B89" s="4">
        <v>25</v>
      </c>
      <c r="C89" s="4">
        <v>0</v>
      </c>
      <c r="D89" s="4">
        <v>24</v>
      </c>
      <c r="E89" s="4">
        <v>925</v>
      </c>
      <c r="F89" s="3">
        <v>82360</v>
      </c>
      <c r="G89" s="4">
        <v>200</v>
      </c>
      <c r="H89" s="4"/>
      <c r="I89" s="30">
        <f t="shared" si="11"/>
        <v>5000</v>
      </c>
      <c r="J89" s="30">
        <f t="shared" si="11"/>
        <v>5000</v>
      </c>
      <c r="K89" s="30"/>
      <c r="L89" s="30">
        <f t="shared" si="9"/>
        <v>0</v>
      </c>
    </row>
    <row r="90" spans="1:12" ht="47.25" x14ac:dyDescent="0.2">
      <c r="A90" s="41" t="s">
        <v>8</v>
      </c>
      <c r="B90" s="4">
        <v>25</v>
      </c>
      <c r="C90" s="4">
        <v>0</v>
      </c>
      <c r="D90" s="4">
        <v>24</v>
      </c>
      <c r="E90" s="4">
        <v>925</v>
      </c>
      <c r="F90" s="3">
        <v>82360</v>
      </c>
      <c r="G90" s="4">
        <v>240</v>
      </c>
      <c r="H90" s="4"/>
      <c r="I90" s="30">
        <v>5000</v>
      </c>
      <c r="J90" s="30">
        <v>5000</v>
      </c>
      <c r="K90" s="30"/>
      <c r="L90" s="30">
        <f t="shared" si="9"/>
        <v>0</v>
      </c>
    </row>
    <row r="91" spans="1:12" ht="139.5" customHeight="1" x14ac:dyDescent="0.2">
      <c r="A91" s="12" t="s">
        <v>23</v>
      </c>
      <c r="B91" s="7">
        <v>25</v>
      </c>
      <c r="C91" s="7">
        <v>0</v>
      </c>
      <c r="D91" s="7">
        <v>25</v>
      </c>
      <c r="E91" s="7"/>
      <c r="F91" s="8"/>
      <c r="G91" s="7"/>
      <c r="H91" s="7"/>
      <c r="I91" s="29">
        <f>I92</f>
        <v>4134322</v>
      </c>
      <c r="J91" s="29">
        <f>J92</f>
        <v>4134322</v>
      </c>
      <c r="K91" s="29">
        <f>K92</f>
        <v>986460</v>
      </c>
      <c r="L91" s="30">
        <f t="shared" si="9"/>
        <v>23.86026052155589</v>
      </c>
    </row>
    <row r="92" spans="1:12" ht="15.75" x14ac:dyDescent="0.2">
      <c r="A92" s="1" t="s">
        <v>16</v>
      </c>
      <c r="B92" s="4">
        <v>25</v>
      </c>
      <c r="C92" s="4">
        <v>0</v>
      </c>
      <c r="D92" s="4">
        <v>25</v>
      </c>
      <c r="E92" s="4">
        <v>925</v>
      </c>
      <c r="F92" s="3"/>
      <c r="G92" s="4"/>
      <c r="H92" s="4"/>
      <c r="I92" s="30">
        <f t="shared" ref="I92:K94" si="12">I93</f>
        <v>4134322</v>
      </c>
      <c r="J92" s="30">
        <f t="shared" si="12"/>
        <v>4134322</v>
      </c>
      <c r="K92" s="30">
        <f t="shared" si="12"/>
        <v>986460</v>
      </c>
      <c r="L92" s="30">
        <f t="shared" si="9"/>
        <v>23.86026052155589</v>
      </c>
    </row>
    <row r="93" spans="1:12" ht="126" x14ac:dyDescent="0.2">
      <c r="A93" s="40" t="s">
        <v>23</v>
      </c>
      <c r="B93" s="4">
        <v>25</v>
      </c>
      <c r="C93" s="4">
        <v>0</v>
      </c>
      <c r="D93" s="4">
        <v>25</v>
      </c>
      <c r="E93" s="4">
        <v>925</v>
      </c>
      <c r="F93" s="3">
        <v>84260</v>
      </c>
      <c r="G93" s="4"/>
      <c r="H93" s="4"/>
      <c r="I93" s="30">
        <f t="shared" si="12"/>
        <v>4134322</v>
      </c>
      <c r="J93" s="30">
        <f t="shared" si="12"/>
        <v>4134322</v>
      </c>
      <c r="K93" s="30">
        <f t="shared" si="12"/>
        <v>986460</v>
      </c>
      <c r="L93" s="30">
        <f t="shared" si="9"/>
        <v>23.86026052155589</v>
      </c>
    </row>
    <row r="94" spans="1:12" ht="15.75" x14ac:dyDescent="0.2">
      <c r="A94" s="41" t="s">
        <v>7</v>
      </c>
      <c r="B94" s="4">
        <v>25</v>
      </c>
      <c r="C94" s="4">
        <v>0</v>
      </c>
      <c r="D94" s="4">
        <v>25</v>
      </c>
      <c r="E94" s="4">
        <v>925</v>
      </c>
      <c r="F94" s="3">
        <v>84260</v>
      </c>
      <c r="G94" s="4">
        <v>500</v>
      </c>
      <c r="H94" s="4"/>
      <c r="I94" s="30">
        <f t="shared" si="12"/>
        <v>4134322</v>
      </c>
      <c r="J94" s="30">
        <f t="shared" si="12"/>
        <v>4134322</v>
      </c>
      <c r="K94" s="30">
        <f t="shared" si="12"/>
        <v>986460</v>
      </c>
      <c r="L94" s="30">
        <f t="shared" si="9"/>
        <v>23.86026052155589</v>
      </c>
    </row>
    <row r="95" spans="1:12" ht="15.75" x14ac:dyDescent="0.2">
      <c r="A95" s="41" t="s">
        <v>24</v>
      </c>
      <c r="B95" s="4">
        <v>25</v>
      </c>
      <c r="C95" s="4">
        <v>0</v>
      </c>
      <c r="D95" s="4">
        <v>25</v>
      </c>
      <c r="E95" s="4">
        <v>925</v>
      </c>
      <c r="F95" s="3">
        <v>84260</v>
      </c>
      <c r="G95" s="4">
        <v>540</v>
      </c>
      <c r="H95" s="4"/>
      <c r="I95" s="30">
        <v>4134322</v>
      </c>
      <c r="J95" s="30">
        <v>4134322</v>
      </c>
      <c r="K95" s="30">
        <v>986460</v>
      </c>
      <c r="L95" s="30">
        <f t="shared" si="9"/>
        <v>23.86026052155589</v>
      </c>
    </row>
    <row r="96" spans="1:12" ht="31.5" x14ac:dyDescent="0.2">
      <c r="A96" s="44" t="s">
        <v>37</v>
      </c>
      <c r="B96" s="11">
        <v>25</v>
      </c>
      <c r="C96" s="11">
        <v>0</v>
      </c>
      <c r="D96" s="11">
        <v>29</v>
      </c>
      <c r="E96" s="11"/>
      <c r="F96" s="11"/>
      <c r="G96" s="11"/>
      <c r="H96" s="11"/>
      <c r="I96" s="34">
        <f t="shared" ref="I96:J98" si="13">I97</f>
        <v>5000</v>
      </c>
      <c r="J96" s="34">
        <f t="shared" si="13"/>
        <v>5000</v>
      </c>
      <c r="K96" s="34">
        <f>K97</f>
        <v>5000</v>
      </c>
      <c r="L96" s="30">
        <f t="shared" si="9"/>
        <v>100</v>
      </c>
    </row>
    <row r="97" spans="1:13" ht="15.75" x14ac:dyDescent="0.2">
      <c r="A97" s="1" t="s">
        <v>16</v>
      </c>
      <c r="B97" s="9">
        <v>25</v>
      </c>
      <c r="C97" s="9">
        <v>0</v>
      </c>
      <c r="D97" s="9">
        <v>29</v>
      </c>
      <c r="E97" s="9">
        <v>925</v>
      </c>
      <c r="F97" s="9"/>
      <c r="G97" s="9"/>
      <c r="H97" s="9"/>
      <c r="I97" s="33">
        <f t="shared" si="13"/>
        <v>5000</v>
      </c>
      <c r="J97" s="33">
        <f t="shared" si="13"/>
        <v>5000</v>
      </c>
      <c r="K97" s="33">
        <f>K98</f>
        <v>5000</v>
      </c>
      <c r="L97" s="30">
        <f t="shared" si="9"/>
        <v>100</v>
      </c>
    </row>
    <row r="98" spans="1:13" ht="31.5" x14ac:dyDescent="0.2">
      <c r="A98" s="45" t="s">
        <v>37</v>
      </c>
      <c r="B98" s="9">
        <v>25</v>
      </c>
      <c r="C98" s="9">
        <v>0</v>
      </c>
      <c r="D98" s="9">
        <v>29</v>
      </c>
      <c r="E98" s="9">
        <v>925</v>
      </c>
      <c r="F98" s="9">
        <v>81410</v>
      </c>
      <c r="G98" s="9"/>
      <c r="H98" s="9"/>
      <c r="I98" s="33">
        <f t="shared" si="13"/>
        <v>5000</v>
      </c>
      <c r="J98" s="33">
        <f t="shared" si="13"/>
        <v>5000</v>
      </c>
      <c r="K98" s="33">
        <f>K99</f>
        <v>5000</v>
      </c>
      <c r="L98" s="30">
        <f t="shared" si="9"/>
        <v>100</v>
      </c>
    </row>
    <row r="99" spans="1:13" ht="15.75" x14ac:dyDescent="0.2">
      <c r="A99" s="41" t="s">
        <v>2</v>
      </c>
      <c r="B99" s="9">
        <v>25</v>
      </c>
      <c r="C99" s="9">
        <v>0</v>
      </c>
      <c r="D99" s="9">
        <v>29</v>
      </c>
      <c r="E99" s="9">
        <v>925</v>
      </c>
      <c r="F99" s="9">
        <v>81410</v>
      </c>
      <c r="G99" s="9">
        <v>800</v>
      </c>
      <c r="H99" s="9"/>
      <c r="I99" s="33">
        <v>5000</v>
      </c>
      <c r="J99" s="33">
        <v>5000</v>
      </c>
      <c r="K99" s="33">
        <f>K100</f>
        <v>5000</v>
      </c>
      <c r="L99" s="30">
        <f t="shared" si="9"/>
        <v>100</v>
      </c>
    </row>
    <row r="100" spans="1:13" ht="31.5" x14ac:dyDescent="0.2">
      <c r="A100" s="41" t="s">
        <v>38</v>
      </c>
      <c r="B100" s="9">
        <v>25</v>
      </c>
      <c r="C100" s="9">
        <v>0</v>
      </c>
      <c r="D100" s="9">
        <v>29</v>
      </c>
      <c r="E100" s="9">
        <v>925</v>
      </c>
      <c r="F100" s="9">
        <v>81410</v>
      </c>
      <c r="G100" s="9">
        <v>850</v>
      </c>
      <c r="H100" s="9"/>
      <c r="I100" s="33">
        <v>5000</v>
      </c>
      <c r="J100" s="33">
        <v>5000</v>
      </c>
      <c r="K100" s="33">
        <v>5000</v>
      </c>
      <c r="L100" s="30">
        <f t="shared" si="9"/>
        <v>100</v>
      </c>
    </row>
    <row r="101" spans="1:13" ht="64.5" customHeight="1" x14ac:dyDescent="0.2">
      <c r="A101" s="14" t="s">
        <v>44</v>
      </c>
      <c r="B101" s="15">
        <v>26</v>
      </c>
      <c r="C101" s="15"/>
      <c r="D101" s="15"/>
      <c r="E101" s="15"/>
      <c r="F101" s="15"/>
      <c r="G101" s="15"/>
      <c r="H101" s="15"/>
      <c r="I101" s="35">
        <f t="shared" ref="I101:J105" si="14">I102</f>
        <v>1256552.8799999999</v>
      </c>
      <c r="J101" s="35">
        <f t="shared" si="14"/>
        <v>1256552.8799999999</v>
      </c>
      <c r="K101" s="36">
        <f>K102</f>
        <v>1256552.8799999999</v>
      </c>
      <c r="L101" s="35">
        <f t="shared" si="9"/>
        <v>100</v>
      </c>
    </row>
    <row r="102" spans="1:13" ht="47.25" x14ac:dyDescent="0.2">
      <c r="A102" s="46" t="s">
        <v>27</v>
      </c>
      <c r="B102" s="11">
        <v>26</v>
      </c>
      <c r="C102" s="11">
        <v>0</v>
      </c>
      <c r="D102" s="11" t="s">
        <v>28</v>
      </c>
      <c r="E102" s="11"/>
      <c r="F102" s="11"/>
      <c r="G102" s="11"/>
      <c r="H102" s="11"/>
      <c r="I102" s="34">
        <f t="shared" si="14"/>
        <v>1256552.8799999999</v>
      </c>
      <c r="J102" s="34">
        <f t="shared" si="14"/>
        <v>1256552.8799999999</v>
      </c>
      <c r="K102" s="34">
        <f>K103</f>
        <v>1256552.8799999999</v>
      </c>
      <c r="L102" s="30">
        <f t="shared" si="9"/>
        <v>100</v>
      </c>
    </row>
    <row r="103" spans="1:13" ht="15.75" x14ac:dyDescent="0.2">
      <c r="A103" s="1" t="s">
        <v>16</v>
      </c>
      <c r="B103" s="9">
        <v>26</v>
      </c>
      <c r="C103" s="9">
        <v>0</v>
      </c>
      <c r="D103" s="9" t="s">
        <v>28</v>
      </c>
      <c r="E103" s="9">
        <v>925</v>
      </c>
      <c r="F103" s="9"/>
      <c r="G103" s="9"/>
      <c r="H103" s="9"/>
      <c r="I103" s="33">
        <f t="shared" si="14"/>
        <v>1256552.8799999999</v>
      </c>
      <c r="J103" s="33">
        <f t="shared" si="14"/>
        <v>1256552.8799999999</v>
      </c>
      <c r="K103" s="33">
        <f>K104</f>
        <v>1256552.8799999999</v>
      </c>
      <c r="L103" s="30">
        <f t="shared" si="9"/>
        <v>100</v>
      </c>
    </row>
    <row r="104" spans="1:13" ht="31.5" x14ac:dyDescent="0.2">
      <c r="A104" s="45" t="s">
        <v>29</v>
      </c>
      <c r="B104" s="9">
        <v>26</v>
      </c>
      <c r="C104" s="9">
        <v>0</v>
      </c>
      <c r="D104" s="9" t="s">
        <v>28</v>
      </c>
      <c r="E104" s="9">
        <v>925</v>
      </c>
      <c r="F104" s="9">
        <v>55550</v>
      </c>
      <c r="G104" s="9"/>
      <c r="H104" s="9"/>
      <c r="I104" s="33">
        <f t="shared" si="14"/>
        <v>1256552.8799999999</v>
      </c>
      <c r="J104" s="33">
        <f t="shared" si="14"/>
        <v>1256552.8799999999</v>
      </c>
      <c r="K104" s="33">
        <f>K105</f>
        <v>1256552.8799999999</v>
      </c>
      <c r="L104" s="30">
        <f t="shared" si="9"/>
        <v>100</v>
      </c>
    </row>
    <row r="105" spans="1:13" ht="47.25" x14ac:dyDescent="0.2">
      <c r="A105" s="41" t="s">
        <v>10</v>
      </c>
      <c r="B105" s="9">
        <v>26</v>
      </c>
      <c r="C105" s="9">
        <v>0</v>
      </c>
      <c r="D105" s="9" t="s">
        <v>28</v>
      </c>
      <c r="E105" s="9">
        <v>925</v>
      </c>
      <c r="F105" s="9">
        <v>55550</v>
      </c>
      <c r="G105" s="9">
        <v>200</v>
      </c>
      <c r="H105" s="9"/>
      <c r="I105" s="33">
        <f t="shared" si="14"/>
        <v>1256552.8799999999</v>
      </c>
      <c r="J105" s="33">
        <f t="shared" si="14"/>
        <v>1256552.8799999999</v>
      </c>
      <c r="K105" s="33">
        <f>K106</f>
        <v>1256552.8799999999</v>
      </c>
      <c r="L105" s="30">
        <f t="shared" si="9"/>
        <v>100</v>
      </c>
    </row>
    <row r="106" spans="1:13" ht="47.25" x14ac:dyDescent="0.2">
      <c r="A106" s="41" t="s">
        <v>8</v>
      </c>
      <c r="B106" s="9">
        <v>26</v>
      </c>
      <c r="C106" s="9">
        <v>0</v>
      </c>
      <c r="D106" s="9" t="s">
        <v>28</v>
      </c>
      <c r="E106" s="9">
        <v>925</v>
      </c>
      <c r="F106" s="9">
        <v>55550</v>
      </c>
      <c r="G106" s="9">
        <v>240</v>
      </c>
      <c r="H106" s="9"/>
      <c r="I106" s="33">
        <v>1256552.8799999999</v>
      </c>
      <c r="J106" s="33">
        <v>1256552.8799999999</v>
      </c>
      <c r="K106" s="33">
        <v>1256552.8799999999</v>
      </c>
      <c r="L106" s="30">
        <f t="shared" si="9"/>
        <v>100</v>
      </c>
    </row>
    <row r="107" spans="1:13" ht="15.75" x14ac:dyDescent="0.2">
      <c r="A107" s="47" t="s">
        <v>25</v>
      </c>
      <c r="B107" s="7"/>
      <c r="C107" s="7"/>
      <c r="D107" s="7"/>
      <c r="E107" s="7"/>
      <c r="F107" s="7"/>
      <c r="G107" s="7"/>
      <c r="H107" s="27"/>
      <c r="I107" s="29">
        <f>I101+I10</f>
        <v>15310540.740000002</v>
      </c>
      <c r="J107" s="29">
        <f>J101+J10</f>
        <v>15310540.740000002</v>
      </c>
      <c r="K107" s="29">
        <f>K101+K10</f>
        <v>10049147.57</v>
      </c>
      <c r="L107" s="30">
        <f t="shared" si="9"/>
        <v>65.635484341489033</v>
      </c>
      <c r="M107" t="e">
        <f>SUM(M18:M100)</f>
        <v>#REF!</v>
      </c>
    </row>
    <row r="111" spans="1:13" x14ac:dyDescent="0.2">
      <c r="J111" s="17">
        <f>I107-J107</f>
        <v>0</v>
      </c>
    </row>
    <row r="112" spans="1:13" x14ac:dyDescent="0.2">
      <c r="M112" t="e">
        <f>M110-M107</f>
        <v>#REF!</v>
      </c>
    </row>
    <row r="113" spans="7:7" hidden="1" x14ac:dyDescent="0.2"/>
    <row r="125" spans="7:7" x14ac:dyDescent="0.2">
      <c r="G125" t="s">
        <v>34</v>
      </c>
    </row>
  </sheetData>
  <mergeCells count="6">
    <mergeCell ref="I7:L7"/>
    <mergeCell ref="F2:L2"/>
    <mergeCell ref="D3:L3"/>
    <mergeCell ref="D4:L4"/>
    <mergeCell ref="D5:L5"/>
    <mergeCell ref="A6:L6"/>
  </mergeCells>
  <pageMargins left="0.70866141732283472" right="0.39370078740157483" top="0.59055118110236227" bottom="0.39370078740157483" header="0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2022-12-15T14:44:11Z</dcterms:modified>
</cp:coreProperties>
</file>