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1032020\30\"/>
    </mc:Choice>
  </mc:AlternateContent>
  <xr:revisionPtr revIDLastSave="0" documentId="8_{DDF1E9D7-12F6-4AF8-9916-7FC102264589}" xr6:coauthVersionLast="45" xr6:coauthVersionMax="45" xr10:uidLastSave="{00000000-0000-0000-0000-000000000000}"/>
  <bookViews>
    <workbookView xWindow="-120" yWindow="-120" windowWidth="29040" windowHeight="15840"/>
  </bookViews>
  <sheets>
    <sheet name="Документ" sheetId="2" r:id="rId1"/>
  </sheets>
  <definedNames>
    <definedName name="_xlnm._FilterDatabase" localSheetId="0" hidden="1">Документ!$B$6:$H$29</definedName>
    <definedName name="_xlnm.Print_Titles" localSheetId="0">Документ!$3:$6</definedName>
    <definedName name="_xlnm.Print_Area" localSheetId="0">Документ!$A$1:$H$29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6" i="2" l="1"/>
  <c r="D16" i="2"/>
  <c r="G11" i="2"/>
  <c r="G15" i="2"/>
  <c r="G17" i="2"/>
  <c r="G18" i="2"/>
  <c r="G20" i="2"/>
  <c r="G23" i="2"/>
  <c r="G24" i="2"/>
  <c r="G25" i="2"/>
  <c r="G26" i="2"/>
  <c r="G27" i="2"/>
  <c r="F11" i="2"/>
  <c r="F15" i="2"/>
  <c r="F17" i="2"/>
  <c r="F18" i="2"/>
  <c r="F20" i="2"/>
  <c r="F23" i="2"/>
  <c r="F24" i="2"/>
  <c r="F25" i="2"/>
  <c r="F27" i="2"/>
  <c r="E22" i="2"/>
  <c r="F22" i="2" s="1"/>
  <c r="G13" i="2"/>
  <c r="E9" i="2"/>
  <c r="E8" i="2" s="1"/>
  <c r="D22" i="2"/>
  <c r="D12" i="2"/>
  <c r="D8" i="2" s="1"/>
  <c r="D7" i="2" s="1"/>
  <c r="D29" i="2" s="1"/>
  <c r="D9" i="2"/>
  <c r="G9" i="2"/>
  <c r="C22" i="2"/>
  <c r="C9" i="2"/>
  <c r="C8" i="2" s="1"/>
  <c r="C7" i="2" s="1"/>
  <c r="C29" i="2" s="1"/>
  <c r="C16" i="2"/>
  <c r="C12" i="2"/>
  <c r="E12" i="2"/>
  <c r="G12" i="2" s="1"/>
  <c r="F13" i="2"/>
  <c r="G22" i="2"/>
  <c r="F16" i="2"/>
  <c r="G16" i="2"/>
  <c r="E7" i="2" l="1"/>
  <c r="F8" i="2"/>
  <c r="G8" i="2"/>
  <c r="F12" i="2"/>
  <c r="F9" i="2"/>
  <c r="E29" i="2" l="1"/>
  <c r="F29" i="2" s="1"/>
  <c r="F7" i="2"/>
  <c r="G7" i="2"/>
  <c r="G29" i="2" s="1"/>
</calcChain>
</file>

<file path=xl/sharedStrings.xml><?xml version="1.0" encoding="utf-8"?>
<sst xmlns="http://schemas.openxmlformats.org/spreadsheetml/2006/main" count="60" uniqueCount="58">
  <si>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</si>
  <si>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</si>
  <si>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</si>
  <si>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</si>
  <si>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</si>
  <si>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</si>
  <si>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</si>
  <si>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</si>
  <si>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</si>
  <si>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</si>
  <si>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</si>
  <si>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В С Е Г О:</t>
  </si>
  <si>
    <t>НАЛОГИ НА СОВОКУПНЫЙ ДОХОД</t>
  </si>
  <si>
    <t>НАЛОГОВЫЕ ДОХОДЫ</t>
  </si>
  <si>
    <t>Акцизы на автомобильный бензин, дизельное топливо, моторные масла</t>
  </si>
  <si>
    <t>Единый сельскохозяйственный налог</t>
  </si>
  <si>
    <t>НЕНАЛОГОВЫЕ ДОХОДЫ</t>
  </si>
  <si>
    <t>ПРОЧИЕ НЕНАЛОГОВЫЕ ДОХОДЫ</t>
  </si>
  <si>
    <t>Код бюджетной классификации Российской Федерации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</si>
  <si>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</si>
  <si>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</si>
  <si>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</si>
  <si>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</si>
  <si>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</si>
  <si>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</si>
  <si>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 xml:space="preserve"> 1 05 03000 01 0000 110</t>
  </si>
  <si>
    <t>1 08 00000 00 0000 000</t>
  </si>
  <si>
    <t>1 11 00000 00 0000 000</t>
  </si>
  <si>
    <t>1 12 00000 00 0000 000</t>
  </si>
  <si>
    <t>1 13 00000 00 0000 000</t>
  </si>
  <si>
    <t>1 16 00000 00 0000 000</t>
  </si>
  <si>
    <t>1 17 00000 00 0000 000</t>
  </si>
  <si>
    <t>в том числе:</t>
  </si>
  <si>
    <t>(в рублях)</t>
  </si>
  <si>
    <t>1 05 02000 02 0000 110</t>
  </si>
  <si>
    <t>Единый налог на вмененный доход для отдельных видов деятельности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</si>
  <si>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</si>
  <si>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</si>
  <si>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</si>
  <si>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</si>
  <si>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Процент исполнения к первоначальным назначениям</t>
  </si>
  <si>
    <t>Процент исполнения к уточненным назначениям</t>
  </si>
  <si>
    <t xml:space="preserve">Увеличение объемов реализации акцизов на нефтепродукты </t>
  </si>
  <si>
    <t>Сведения о фактических поступлениях доходов в разрезе видов налоговых и неналоговых доходов в сравнении с первоначально утвержденными Решением о бюджете Жирятинского района значениями</t>
  </si>
  <si>
    <t>Рост налогооблагаемой базы</t>
  </si>
  <si>
    <t xml:space="preserve">Причина отклонения от первоначального плана </t>
  </si>
  <si>
    <t>Превышение фактических  показателей над  плановыми   по государственной пошлине сложилось в связи  за счет увеличения количества обращений юридических и физических лиц для  совершения юридически значимых действий</t>
  </si>
  <si>
    <t>Решение от       № 5-</t>
  </si>
  <si>
    <t>(уточненный)        01.01.2019</t>
  </si>
  <si>
    <t>1 05 050400002 0000 110</t>
  </si>
  <si>
    <t>Налог, взимаемый в связи с применением патентной системы налогооблажения</t>
  </si>
  <si>
    <t>Превышение фактических  показателей над  плановыми   сложилось в связи заключение новых договоров</t>
  </si>
  <si>
    <t xml:space="preserve">Сумма                                      на 2019 год </t>
  </si>
  <si>
    <t>Решение от .       12.2019               № 5</t>
  </si>
  <si>
    <t>Кассовое исполнение за 2019 год</t>
  </si>
  <si>
    <t>(первоначальный) 01.02.2019</t>
  </si>
  <si>
    <t xml:space="preserve">Сумма  на    2019 год </t>
  </si>
  <si>
    <t>В связи с реализацией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</si>
</sst>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5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5" applyNumberFormat="0" applyAlignment="0" applyProtection="0"/>
    <xf numFmtId="0" fontId="9" fillId="9" borderId="6" applyNumberFormat="0" applyAlignment="0" applyProtection="0"/>
    <xf numFmtId="0" fontId="10" fillId="9" borderId="5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10" borderId="11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6" fillId="0" borderId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3" borderId="12" applyNumberFormat="0" applyFont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</cellStyleXfs>
  <cellXfs count="42">
    <xf numFmtId="0" fontId="0" fillId="0" borderId="0" xfId="0"/>
    <xf numFmtId="0" fontId="23" fillId="15" borderId="0" xfId="0" applyFont="1" applyFill="1"/>
    <xf numFmtId="0" fontId="23" fillId="15" borderId="0" xfId="0" applyFont="1" applyFill="1" applyAlignment="1">
      <alignment vertical="center"/>
    </xf>
    <xf numFmtId="4" fontId="23" fillId="15" borderId="0" xfId="0" applyNumberFormat="1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wrapText="1"/>
    </xf>
    <xf numFmtId="0" fontId="23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shrinkToFi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shrinkToFit="1"/>
    </xf>
    <xf numFmtId="178" fontId="2" fillId="0" borderId="1" xfId="0" applyNumberFormat="1" applyFont="1" applyFill="1" applyBorder="1" applyAlignment="1">
      <alignment horizontal="right" vertical="center" shrinkToFit="1"/>
    </xf>
    <xf numFmtId="4" fontId="1" fillId="15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3" fillId="15" borderId="1" xfId="0" applyNumberFormat="1" applyFont="1" applyFill="1" applyBorder="1" applyAlignment="1">
      <alignment horizontal="right" vertical="center" shrinkToFit="1"/>
    </xf>
    <xf numFmtId="0" fontId="23" fillId="0" borderId="1" xfId="0" applyFont="1" applyFill="1" applyBorder="1" applyAlignment="1">
      <alignment vertical="center" wrapText="1"/>
    </xf>
    <xf numFmtId="4" fontId="4" fillId="15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24" fillId="15" borderId="0" xfId="0" applyFont="1" applyFill="1"/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25" fillId="15" borderId="1" xfId="0" applyNumberFormat="1" applyFont="1" applyFill="1" applyBorder="1" applyAlignment="1">
      <alignment horizontal="justify" vertical="top" wrapText="1" shrinkToFit="1"/>
    </xf>
    <xf numFmtId="0" fontId="26" fillId="0" borderId="0" xfId="0" applyFont="1" applyFill="1" applyAlignment="1">
      <alignment wrapText="1"/>
    </xf>
    <xf numFmtId="0" fontId="26" fillId="0" borderId="0" xfId="0" applyFont="1" applyFill="1"/>
    <xf numFmtId="0" fontId="1" fillId="15" borderId="0" xfId="0" applyFont="1" applyFill="1"/>
    <xf numFmtId="0" fontId="23" fillId="0" borderId="0" xfId="0" applyFont="1" applyAlignment="1">
      <alignment horizontal="justify" vertical="center"/>
    </xf>
    <xf numFmtId="0" fontId="1" fillId="0" borderId="0" xfId="0" applyFont="1" applyFill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49" fontId="1" fillId="15" borderId="1" xfId="0" applyNumberFormat="1" applyFont="1" applyFill="1" applyBorder="1" applyAlignment="1">
      <alignment horizontal="justify" vertical="top" wrapText="1" shrinkToFi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/>
    <xf numFmtId="4" fontId="1" fillId="0" borderId="2" xfId="0" applyNumberFormat="1" applyFont="1" applyFill="1" applyBorder="1" applyAlignment="1">
      <alignment horizontal="center" vertical="center" wrapText="1"/>
    </xf>
    <xf numFmtId="4" fontId="27" fillId="0" borderId="3" xfId="0" applyNumberFormat="1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 shrinkToFi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31"/>
  <sheetViews>
    <sheetView showGridLines="0" showZeros="0" tabSelected="1" view="pageBreakPreview" zoomScale="70" zoomScaleNormal="70" zoomScaleSheetLayoutView="70" workbookViewId="0">
      <selection sqref="A1:H1"/>
    </sheetView>
  </sheetViews>
  <sheetFormatPr defaultRowHeight="18.75" x14ac:dyDescent="0.3"/>
  <cols>
    <col min="1" max="1" width="22" style="1" customWidth="1"/>
    <col min="2" max="2" width="55.28515625" style="7" customWidth="1"/>
    <col min="3" max="3" width="22.140625" style="7" customWidth="1"/>
    <col min="4" max="4" width="21.28515625" style="7" customWidth="1"/>
    <col min="5" max="5" width="20.42578125" style="7" customWidth="1"/>
    <col min="6" max="6" width="15.5703125" style="7" customWidth="1"/>
    <col min="7" max="7" width="17" style="7" customWidth="1"/>
    <col min="8" max="8" width="56.7109375" style="28" customWidth="1"/>
    <col min="9" max="9" width="20.5703125" style="1" customWidth="1"/>
    <col min="10" max="10" width="21.5703125" style="1" customWidth="1"/>
    <col min="11" max="11" width="18.85546875" style="1" customWidth="1"/>
    <col min="12" max="16384" width="9.140625" style="1"/>
  </cols>
  <sheetData>
    <row r="1" spans="1:10" ht="56.25" customHeight="1" x14ac:dyDescent="0.3">
      <c r="A1" s="34" t="s">
        <v>43</v>
      </c>
      <c r="B1" s="35"/>
      <c r="C1" s="35"/>
      <c r="D1" s="35"/>
      <c r="E1" s="35"/>
      <c r="F1" s="35"/>
      <c r="G1" s="35"/>
      <c r="H1" s="35"/>
    </row>
    <row r="2" spans="1:10" x14ac:dyDescent="0.3">
      <c r="B2" s="4"/>
      <c r="C2" s="4"/>
      <c r="D2" s="4"/>
      <c r="E2" s="4"/>
      <c r="F2" s="4"/>
      <c r="G2" s="4"/>
      <c r="H2" s="31" t="s">
        <v>33</v>
      </c>
    </row>
    <row r="3" spans="1:10" ht="38.25" customHeight="1" x14ac:dyDescent="0.3">
      <c r="A3" s="39" t="s">
        <v>18</v>
      </c>
      <c r="B3" s="39" t="s">
        <v>0</v>
      </c>
      <c r="C3" s="11" t="s">
        <v>52</v>
      </c>
      <c r="D3" s="11" t="s">
        <v>56</v>
      </c>
      <c r="E3" s="36" t="s">
        <v>54</v>
      </c>
      <c r="F3" s="36" t="s">
        <v>40</v>
      </c>
      <c r="G3" s="36" t="s">
        <v>41</v>
      </c>
      <c r="H3" s="36" t="s">
        <v>45</v>
      </c>
    </row>
    <row r="4" spans="1:10" ht="59.25" customHeight="1" x14ac:dyDescent="0.3">
      <c r="A4" s="40"/>
      <c r="B4" s="40"/>
      <c r="C4" s="12" t="s">
        <v>47</v>
      </c>
      <c r="D4" s="12" t="s">
        <v>53</v>
      </c>
      <c r="E4" s="37"/>
      <c r="F4" s="37"/>
      <c r="G4" s="37"/>
      <c r="H4" s="37"/>
    </row>
    <row r="5" spans="1:10" ht="33" customHeight="1" x14ac:dyDescent="0.3">
      <c r="A5" s="41"/>
      <c r="B5" s="41"/>
      <c r="C5" s="13" t="s">
        <v>55</v>
      </c>
      <c r="D5" s="13" t="s">
        <v>48</v>
      </c>
      <c r="E5" s="38"/>
      <c r="F5" s="38"/>
      <c r="G5" s="38"/>
      <c r="H5" s="38"/>
    </row>
    <row r="6" spans="1:10" ht="18.75" customHeight="1" x14ac:dyDescent="0.3">
      <c r="A6" s="5">
        <v>1</v>
      </c>
      <c r="B6" s="5">
        <v>2</v>
      </c>
      <c r="C6" s="5">
        <v>3</v>
      </c>
      <c r="D6" s="5"/>
      <c r="E6" s="5">
        <v>4</v>
      </c>
      <c r="F6" s="5"/>
      <c r="G6" s="5">
        <v>5</v>
      </c>
      <c r="H6" s="5">
        <v>6</v>
      </c>
    </row>
    <row r="7" spans="1:10" ht="37.5" x14ac:dyDescent="0.3">
      <c r="A7" s="24" t="s">
        <v>19</v>
      </c>
      <c r="B7" s="14" t="s">
        <v>1</v>
      </c>
      <c r="C7" s="15">
        <f>C8+C22</f>
        <v>36866015</v>
      </c>
      <c r="D7" s="15">
        <f>D8+D22</f>
        <v>44736041</v>
      </c>
      <c r="E7" s="15">
        <f>E8+E22</f>
        <v>48005120.889999993</v>
      </c>
      <c r="F7" s="15">
        <f>E7/C7*100</f>
        <v>130.21510703014684</v>
      </c>
      <c r="G7" s="16">
        <f>E7/D7*100</f>
        <v>107.30748590381521</v>
      </c>
      <c r="H7" s="26"/>
    </row>
    <row r="8" spans="1:10" x14ac:dyDescent="0.3">
      <c r="A8" s="24"/>
      <c r="B8" s="14" t="s">
        <v>13</v>
      </c>
      <c r="C8" s="15">
        <f>C9+C12+C16+C20</f>
        <v>34463166</v>
      </c>
      <c r="D8" s="15">
        <f>D9+D12+D16+D20+D21</f>
        <v>39149646</v>
      </c>
      <c r="E8" s="15">
        <f>E9+E12+E16+E20+E21</f>
        <v>42255723.309999995</v>
      </c>
      <c r="F8" s="16">
        <f t="shared" ref="F8:F29" si="0">E8/C8*100</f>
        <v>122.61126360242119</v>
      </c>
      <c r="G8" s="16">
        <f t="shared" ref="G8:G27" si="1">E8/D8*100</f>
        <v>107.93385797153823</v>
      </c>
      <c r="H8" s="26"/>
    </row>
    <row r="9" spans="1:10" ht="19.5" x14ac:dyDescent="0.3">
      <c r="A9" s="25" t="s">
        <v>20</v>
      </c>
      <c r="B9" s="9" t="s">
        <v>2</v>
      </c>
      <c r="C9" s="10">
        <f>C11</f>
        <v>26950000</v>
      </c>
      <c r="D9" s="10">
        <f>D11</f>
        <v>31323180</v>
      </c>
      <c r="E9" s="10">
        <f>E11</f>
        <v>33671364.479999997</v>
      </c>
      <c r="F9" s="16">
        <f t="shared" si="0"/>
        <v>124.94012794063079</v>
      </c>
      <c r="G9" s="16">
        <f t="shared" si="1"/>
        <v>107.49663501598496</v>
      </c>
      <c r="H9" s="26"/>
    </row>
    <row r="10" spans="1:10" ht="19.5" x14ac:dyDescent="0.3">
      <c r="A10" s="25"/>
      <c r="B10" s="8" t="s">
        <v>32</v>
      </c>
      <c r="C10" s="10"/>
      <c r="D10" s="10"/>
      <c r="E10" s="10"/>
      <c r="F10" s="16"/>
      <c r="G10" s="16"/>
      <c r="H10" s="26"/>
    </row>
    <row r="11" spans="1:10" x14ac:dyDescent="0.3">
      <c r="A11" s="5" t="s">
        <v>21</v>
      </c>
      <c r="B11" s="8" t="s">
        <v>3</v>
      </c>
      <c r="C11" s="18">
        <v>26950000</v>
      </c>
      <c r="D11" s="18">
        <v>31323180</v>
      </c>
      <c r="E11" s="18">
        <v>33671364.479999997</v>
      </c>
      <c r="F11" s="16">
        <f t="shared" si="0"/>
        <v>124.94012794063079</v>
      </c>
      <c r="G11" s="16">
        <f t="shared" si="1"/>
        <v>107.49663501598496</v>
      </c>
      <c r="H11" s="33" t="s">
        <v>44</v>
      </c>
      <c r="J11" s="3"/>
    </row>
    <row r="12" spans="1:10" ht="72.75" customHeight="1" x14ac:dyDescent="0.3">
      <c r="A12" s="25" t="s">
        <v>22</v>
      </c>
      <c r="B12" s="9" t="s">
        <v>4</v>
      </c>
      <c r="C12" s="10">
        <f>C13</f>
        <v>6019966</v>
      </c>
      <c r="D12" s="10">
        <f>D13</f>
        <v>6019966</v>
      </c>
      <c r="E12" s="10">
        <f>E13</f>
        <v>6726541.2300000004</v>
      </c>
      <c r="F12" s="16">
        <f t="shared" si="0"/>
        <v>111.73719635625849</v>
      </c>
      <c r="G12" s="16">
        <f t="shared" si="1"/>
        <v>111.73719635625849</v>
      </c>
      <c r="H12" s="26"/>
    </row>
    <row r="13" spans="1:10" ht="59.25" customHeight="1" x14ac:dyDescent="0.3">
      <c r="A13" s="5" t="s">
        <v>23</v>
      </c>
      <c r="B13" s="8" t="s">
        <v>5</v>
      </c>
      <c r="C13" s="18">
        <v>6019966</v>
      </c>
      <c r="D13" s="18">
        <v>6019966</v>
      </c>
      <c r="E13" s="18">
        <v>6726541.2300000004</v>
      </c>
      <c r="F13" s="16">
        <f t="shared" si="0"/>
        <v>111.73719635625849</v>
      </c>
      <c r="G13" s="16">
        <f t="shared" si="1"/>
        <v>111.73719635625849</v>
      </c>
      <c r="H13" s="26"/>
    </row>
    <row r="14" spans="1:10" x14ac:dyDescent="0.3">
      <c r="A14" s="5"/>
      <c r="B14" s="8" t="s">
        <v>32</v>
      </c>
      <c r="C14" s="18"/>
      <c r="D14" s="18"/>
      <c r="E14" s="18"/>
      <c r="F14" s="16"/>
      <c r="G14" s="16"/>
      <c r="H14" s="26"/>
    </row>
    <row r="15" spans="1:10" s="23" customFormat="1" ht="37.5" x14ac:dyDescent="0.3">
      <c r="A15" s="24"/>
      <c r="B15" s="22" t="s">
        <v>14</v>
      </c>
      <c r="C15" s="21">
        <v>6019966</v>
      </c>
      <c r="D15" s="21">
        <v>6019966</v>
      </c>
      <c r="E15" s="21">
        <v>6726541.2300000004</v>
      </c>
      <c r="F15" s="16">
        <f t="shared" si="0"/>
        <v>111.73719635625849</v>
      </c>
      <c r="G15" s="16">
        <f t="shared" si="1"/>
        <v>111.73719635625849</v>
      </c>
      <c r="H15" s="33" t="s">
        <v>42</v>
      </c>
    </row>
    <row r="16" spans="1:10" s="23" customFormat="1" ht="19.5" x14ac:dyDescent="0.3">
      <c r="A16" s="25" t="s">
        <v>24</v>
      </c>
      <c r="B16" s="9" t="s">
        <v>12</v>
      </c>
      <c r="C16" s="10">
        <f>C17+C18</f>
        <v>1293200</v>
      </c>
      <c r="D16" s="10">
        <f>D17+D18+D19</f>
        <v>1551300</v>
      </c>
      <c r="E16" s="10">
        <f>E17+E18+E19</f>
        <v>1573024.36</v>
      </c>
      <c r="F16" s="16">
        <f t="shared" si="0"/>
        <v>121.63813485926384</v>
      </c>
      <c r="G16" s="16">
        <f t="shared" si="1"/>
        <v>101.40039708631473</v>
      </c>
      <c r="H16" s="26"/>
    </row>
    <row r="17" spans="1:9" ht="37.5" x14ac:dyDescent="0.3">
      <c r="A17" s="5" t="s">
        <v>34</v>
      </c>
      <c r="B17" s="20" t="s">
        <v>35</v>
      </c>
      <c r="C17" s="18">
        <v>1114000</v>
      </c>
      <c r="D17" s="18">
        <v>1320200</v>
      </c>
      <c r="E17" s="17">
        <v>1341572.3600000001</v>
      </c>
      <c r="F17" s="16">
        <f t="shared" si="0"/>
        <v>120.42839856373431</v>
      </c>
      <c r="G17" s="16">
        <f t="shared" si="1"/>
        <v>101.61887289804577</v>
      </c>
      <c r="H17" s="33"/>
    </row>
    <row r="18" spans="1:9" ht="42" customHeight="1" x14ac:dyDescent="0.3">
      <c r="A18" s="5" t="s">
        <v>25</v>
      </c>
      <c r="B18" s="20" t="s">
        <v>15</v>
      </c>
      <c r="C18" s="18">
        <v>179200</v>
      </c>
      <c r="D18" s="18">
        <v>231100</v>
      </c>
      <c r="E18" s="17">
        <v>231452</v>
      </c>
      <c r="F18" s="16">
        <f t="shared" si="0"/>
        <v>129.15848214285714</v>
      </c>
      <c r="G18" s="16">
        <f t="shared" si="1"/>
        <v>100.15231501514496</v>
      </c>
      <c r="H18" s="33" t="s">
        <v>44</v>
      </c>
    </row>
    <row r="19" spans="1:9" ht="42" hidden="1" customHeight="1" x14ac:dyDescent="0.3">
      <c r="A19" s="5" t="s">
        <v>49</v>
      </c>
      <c r="B19" s="20" t="s">
        <v>50</v>
      </c>
      <c r="C19" s="18"/>
      <c r="D19" s="18"/>
      <c r="E19" s="17"/>
      <c r="F19" s="16"/>
      <c r="G19" s="16"/>
      <c r="H19" s="33"/>
    </row>
    <row r="20" spans="1:9" ht="117.75" customHeight="1" x14ac:dyDescent="0.3">
      <c r="A20" s="25" t="s">
        <v>26</v>
      </c>
      <c r="B20" s="9" t="s">
        <v>6</v>
      </c>
      <c r="C20" s="10">
        <v>200000</v>
      </c>
      <c r="D20" s="10">
        <v>255200</v>
      </c>
      <c r="E20" s="10">
        <v>284793.24</v>
      </c>
      <c r="F20" s="16">
        <f t="shared" si="0"/>
        <v>142.39661999999998</v>
      </c>
      <c r="G20" s="16">
        <f t="shared" si="1"/>
        <v>111.59609717868338</v>
      </c>
      <c r="H20" s="32" t="s">
        <v>46</v>
      </c>
    </row>
    <row r="21" spans="1:9" ht="71.25" hidden="1" customHeight="1" x14ac:dyDescent="0.3">
      <c r="A21" s="25" t="s">
        <v>36</v>
      </c>
      <c r="B21" s="9" t="s">
        <v>37</v>
      </c>
      <c r="C21" s="10"/>
      <c r="D21" s="10"/>
      <c r="E21" s="10"/>
      <c r="F21" s="16"/>
      <c r="G21" s="16"/>
      <c r="H21" s="26"/>
      <c r="I21" s="29"/>
    </row>
    <row r="22" spans="1:9" ht="43.5" customHeight="1" x14ac:dyDescent="0.3">
      <c r="A22" s="24"/>
      <c r="B22" s="14" t="s">
        <v>16</v>
      </c>
      <c r="C22" s="15">
        <f>C23+C24+C25+C27</f>
        <v>2402849</v>
      </c>
      <c r="D22" s="15">
        <f>D23+D24+D25+D26+D27+D28</f>
        <v>5586395</v>
      </c>
      <c r="E22" s="15">
        <f>E23+E24+E25+E26+E27+E28</f>
        <v>5749397.5800000001</v>
      </c>
      <c r="F22" s="16">
        <f t="shared" si="0"/>
        <v>239.27419409209651</v>
      </c>
      <c r="G22" s="16">
        <f t="shared" si="1"/>
        <v>102.91784916748637</v>
      </c>
      <c r="H22" s="26"/>
    </row>
    <row r="23" spans="1:9" ht="80.25" customHeight="1" x14ac:dyDescent="0.3">
      <c r="A23" s="25" t="s">
        <v>27</v>
      </c>
      <c r="B23" s="9" t="s">
        <v>7</v>
      </c>
      <c r="C23" s="10">
        <v>1627649</v>
      </c>
      <c r="D23" s="10">
        <v>1764655</v>
      </c>
      <c r="E23" s="10">
        <v>1888300.69</v>
      </c>
      <c r="F23" s="16">
        <f t="shared" si="0"/>
        <v>116.01399871839691</v>
      </c>
      <c r="G23" s="16">
        <f t="shared" si="1"/>
        <v>107.00679112914422</v>
      </c>
      <c r="H23" s="30" t="s">
        <v>57</v>
      </c>
    </row>
    <row r="24" spans="1:9" ht="81.75" customHeight="1" x14ac:dyDescent="0.3">
      <c r="A24" s="25" t="s">
        <v>28</v>
      </c>
      <c r="B24" s="9" t="s">
        <v>8</v>
      </c>
      <c r="C24" s="10">
        <v>284000</v>
      </c>
      <c r="D24" s="10">
        <v>213000</v>
      </c>
      <c r="E24" s="10">
        <v>222831.94</v>
      </c>
      <c r="F24" s="16">
        <f t="shared" si="0"/>
        <v>78.461950704225359</v>
      </c>
      <c r="G24" s="16">
        <f t="shared" si="1"/>
        <v>104.61593427230046</v>
      </c>
      <c r="H24" s="32"/>
    </row>
    <row r="25" spans="1:9" ht="76.5" customHeight="1" x14ac:dyDescent="0.3">
      <c r="A25" s="25" t="s">
        <v>29</v>
      </c>
      <c r="B25" s="9" t="s">
        <v>9</v>
      </c>
      <c r="C25" s="10">
        <v>113200</v>
      </c>
      <c r="D25" s="10">
        <v>149200</v>
      </c>
      <c r="E25" s="10">
        <v>181518.68</v>
      </c>
      <c r="F25" s="16">
        <f t="shared" si="0"/>
        <v>160.35219081272086</v>
      </c>
      <c r="G25" s="16">
        <f t="shared" si="1"/>
        <v>121.66131367292226</v>
      </c>
      <c r="H25" s="32" t="s">
        <v>51</v>
      </c>
    </row>
    <row r="26" spans="1:9" ht="87.75" customHeight="1" x14ac:dyDescent="0.3">
      <c r="A26" s="25" t="s">
        <v>38</v>
      </c>
      <c r="B26" s="9" t="s">
        <v>39</v>
      </c>
      <c r="C26" s="10">
        <v>0</v>
      </c>
      <c r="D26" s="10">
        <v>3081540</v>
      </c>
      <c r="E26" s="10">
        <v>3088741.06</v>
      </c>
      <c r="F26" s="16"/>
      <c r="G26" s="16">
        <f t="shared" si="1"/>
        <v>100.23368380744692</v>
      </c>
      <c r="H26" s="30"/>
    </row>
    <row r="27" spans="1:9" s="2" customFormat="1" ht="102" customHeight="1" x14ac:dyDescent="0.25">
      <c r="A27" s="25" t="s">
        <v>30</v>
      </c>
      <c r="B27" s="9" t="s">
        <v>10</v>
      </c>
      <c r="C27" s="10">
        <v>378000</v>
      </c>
      <c r="D27" s="10">
        <v>378000</v>
      </c>
      <c r="E27" s="10">
        <v>368005.21</v>
      </c>
      <c r="F27" s="16">
        <f t="shared" si="0"/>
        <v>97.355875661375663</v>
      </c>
      <c r="G27" s="16">
        <f t="shared" si="1"/>
        <v>97.355875661375663</v>
      </c>
      <c r="H27" s="32"/>
    </row>
    <row r="28" spans="1:9" s="2" customFormat="1" ht="19.5" x14ac:dyDescent="0.25">
      <c r="A28" s="25" t="s">
        <v>31</v>
      </c>
      <c r="B28" s="9" t="s">
        <v>17</v>
      </c>
      <c r="C28" s="21"/>
      <c r="D28" s="19"/>
      <c r="E28" s="10"/>
      <c r="F28" s="16"/>
      <c r="G28" s="16"/>
      <c r="H28" s="26"/>
    </row>
    <row r="29" spans="1:9" x14ac:dyDescent="0.3">
      <c r="A29" s="24"/>
      <c r="B29" s="14" t="s">
        <v>11</v>
      </c>
      <c r="C29" s="15">
        <f>C7</f>
        <v>36866015</v>
      </c>
      <c r="D29" s="15">
        <f>D7</f>
        <v>44736041</v>
      </c>
      <c r="E29" s="15">
        <f>E7</f>
        <v>48005120.889999993</v>
      </c>
      <c r="F29" s="16">
        <f t="shared" si="0"/>
        <v>130.21510703014684</v>
      </c>
      <c r="G29" s="16">
        <f>G7</f>
        <v>107.30748590381521</v>
      </c>
      <c r="H29" s="26"/>
    </row>
    <row r="30" spans="1:9" ht="27.75" customHeight="1" x14ac:dyDescent="0.3">
      <c r="B30" s="6"/>
      <c r="C30" s="6"/>
      <c r="D30" s="6"/>
      <c r="E30" s="6"/>
      <c r="F30" s="6"/>
      <c r="G30" s="6"/>
      <c r="H30" s="27"/>
    </row>
    <row r="31" spans="1:9" x14ac:dyDescent="0.3">
      <c r="B31" s="6"/>
      <c r="C31" s="6"/>
      <c r="D31" s="6"/>
      <c r="E31" s="6"/>
      <c r="F31" s="6"/>
      <c r="G31" s="6"/>
      <c r="H31" s="27"/>
    </row>
  </sheetData>
  <mergeCells count="7">
    <mergeCell ref="A1:H1"/>
    <mergeCell ref="E3:E5"/>
    <mergeCell ref="G3:G5"/>
    <mergeCell ref="H3:H5"/>
    <mergeCell ref="B3:B5"/>
    <mergeCell ref="A3:A5"/>
    <mergeCell ref="F3:F5"/>
  </mergeCells>
  <pageMargins left="0.39370078740157483" right="0.39370078740157483" top="0.47244094488188981" bottom="0.31496062992125984" header="0.27559055118110237" footer="0.27559055118110237"/>
  <pageSetup paperSize="9" scale="60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Варульникова С.</dc:creator>
  <cp:lastModifiedBy>Администратор</cp:lastModifiedBy>
  <cp:lastPrinted>2018-07-06T11:22:24Z</cp:lastPrinted>
  <dcterms:created xsi:type="dcterms:W3CDTF">2012-04-06T11:02:09Z</dcterms:created>
  <dcterms:modified xsi:type="dcterms:W3CDTF">2020-03-30T12:20:10Z</dcterms:modified>
</cp:coreProperties>
</file>