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GDANOVSKAIA\Documents\Богдановская\2019 год\БЮДЖЕТ В НОВОЙ РЕДАКЦИИ\БЮДЖЕТ на 2019-2021 гг в редакции от 12.12.2019 г. №6-43\"/>
    </mc:Choice>
  </mc:AlternateContent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56" i="1" l="1"/>
  <c r="C38" i="1" l="1"/>
  <c r="C37" i="1" s="1"/>
  <c r="C36" i="1" s="1"/>
  <c r="D37" i="1"/>
  <c r="C88" i="1" l="1"/>
  <c r="C16" i="1" l="1"/>
  <c r="D88" i="1" l="1"/>
  <c r="E88" i="1"/>
  <c r="C87" i="1"/>
  <c r="D104" i="1" l="1"/>
  <c r="E104" i="1"/>
  <c r="C104" i="1"/>
  <c r="D126" i="1" l="1"/>
  <c r="D125" i="1" s="1"/>
  <c r="E126" i="1"/>
  <c r="E125" i="1" s="1"/>
  <c r="C126" i="1"/>
  <c r="C125" i="1" s="1"/>
  <c r="D103" i="1" l="1"/>
  <c r="D96" i="1" s="1"/>
  <c r="E103" i="1"/>
  <c r="E96" i="1" s="1"/>
  <c r="C103" i="1"/>
  <c r="C96" i="1" s="1"/>
  <c r="C70" i="1" l="1"/>
  <c r="D70" i="1"/>
  <c r="E70" i="1"/>
  <c r="E74" i="1" l="1"/>
  <c r="D74" i="1"/>
  <c r="C76" i="1" l="1"/>
  <c r="D76" i="1"/>
  <c r="D72" i="1"/>
  <c r="C72" i="1"/>
  <c r="C69" i="1" s="1"/>
  <c r="D51" i="1"/>
  <c r="C51" i="1"/>
  <c r="D56" i="1"/>
  <c r="E56" i="1"/>
  <c r="D46" i="1"/>
  <c r="D45" i="1" s="1"/>
  <c r="C45" i="1"/>
  <c r="E46" i="1"/>
  <c r="D33" i="1"/>
  <c r="C33" i="1"/>
  <c r="D22" i="1"/>
  <c r="D21" i="1" s="1"/>
  <c r="C22" i="1"/>
  <c r="C21" i="1" s="1"/>
  <c r="D15" i="1"/>
  <c r="C15" i="1"/>
  <c r="C27" i="1" l="1"/>
  <c r="D36" i="1"/>
  <c r="D69" i="1"/>
  <c r="D27" i="1"/>
  <c r="C14" i="1" l="1"/>
  <c r="D68" i="1"/>
  <c r="D67" i="1" s="1"/>
  <c r="D14" i="1"/>
  <c r="C68" i="1"/>
  <c r="C67" i="1" s="1"/>
  <c r="E72" i="1"/>
  <c r="C133" i="1" l="1"/>
  <c r="D133" i="1"/>
  <c r="E76" i="1"/>
  <c r="E69" i="1"/>
  <c r="E37" i="1"/>
  <c r="E45" i="1"/>
  <c r="E51" i="1"/>
  <c r="E33" i="1"/>
  <c r="E22" i="1"/>
  <c r="E21" i="1" s="1"/>
  <c r="E15" i="1"/>
  <c r="E36" i="1" l="1"/>
  <c r="E27" i="1"/>
  <c r="E14" i="1" l="1"/>
  <c r="E68" i="1"/>
  <c r="E67" i="1" s="1"/>
  <c r="E133" i="1" l="1"/>
</calcChain>
</file>

<file path=xl/sharedStrings.xml><?xml version="1.0" encoding="utf-8"?>
<sst xmlns="http://schemas.openxmlformats.org/spreadsheetml/2006/main" count="220" uniqueCount="216">
  <si>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</si>
  <si>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</si>
  <si>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</si>
  <si>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</si>
  <si>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</si>
  <si>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</si>
  <si>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</si>
  <si>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</si>
  <si>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</si>
  <si>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</si>
  <si>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</si>
  <si>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</si>
  <si>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</si>
  <si>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</si>
  <si>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</si>
  <si>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</si>
  <si>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</si>
  <si>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</si>
  <si>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</si>
  <si>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</si>
  <si>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</si>
  <si>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</si>
  <si>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</si>
  <si>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</si>
  <si>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</si>
  <si>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</si>
  <si>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</si>
  <si>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</si>
  <si>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</si>
  <si>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</si>
  <si>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</si>
  <si>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</si>
  <si>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</si>
  <si>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</si>
  <si>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</si>
  <si>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</si>
  <si>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</si>
  <si>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</si>
  <si>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</si>
  <si>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</si>
  <si>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</si>
  <si>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</si>
  <si>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</si>
  <si>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</si>
  <si>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</si>
  <si>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</si>
  <si>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</si>
  <si>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</si>
  <si>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</si>
  <si>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</si>
  <si>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</si>
  <si>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</si>
  <si>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</si>
  <si>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</si>
  <si>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</si>
  <si>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</si>
  <si>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</si>
  <si>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</si>
  <si>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</si>
  <si>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</si>
  <si>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</si>
  <si>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</si>
  <si>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</si>
  <si>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</si>
  <si>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</si>
  <si>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</si>
  <si>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</si>
  <si>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</si>
  <si>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</si>
  <si>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</si>
  <si>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</si>
  <si>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</si>
  <si>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</si>
  <si>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</si>
  <si>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</si>
  <si>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</si>
  <si>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</si>
  <si>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</si>
  <si>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</si>
  <si>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</si>
  <si>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</si>
  <si>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</si>
  <si>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</si>
  <si>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</si>
  <si>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</si>
  <si>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</si>
  <si>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</si>
  <si>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</si>
  <si>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</si>
  <si>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</si>
  <si>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</si>
  <si>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</si>
  <si>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</si>
  <si>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</si>
  <si>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</si>
  <si>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</si>
  <si>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</si>
  <si>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</si>
  <si>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</si>
  <si>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</si>
  <si>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</si>
  <si>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</si>
  <si>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</si>
  <si>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</si>
  <si>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</si>
  <si>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</si>
  <si>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</si>
  <si>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</si>
  <si>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</si>
  <si>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</si>
  <si>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</si>
  <si>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ПРИЛОЖЕНИЕ 1</t>
  </si>
  <si>
    <t>000 1 16 28000 01 0000 140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</si>
  <si>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</si>
  <si>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</si>
  <si>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</si>
  <si>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Сумма на 2019 год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</si>
  <si>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</si>
  <si>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</si>
  <si>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000 1 16 08000 01  0000 140</t>
  </si>
  <si>
    <t>000 1 16 08020 01  0000 140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</si>
  <si>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</si>
  <si>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</si>
  <si>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«О бюджете муниципального образования "Жирятинский район"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</si>
  <si>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</si>
  <si>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</si>
  <si>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</si>
  <si>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</si>
  <si>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</si>
  <si>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</si>
  <si>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</si>
  <si>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</si>
  <si>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</si>
  <si>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</si>
  <si>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</si>
  <si>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</si>
  <si>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</si>
  <si>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</si>
  <si>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000 1 12 01041 01 0000 120</t>
  </si>
  <si>
    <t>000 2 02 19999 00 0000 151</t>
  </si>
  <si>
    <t xml:space="preserve">Прочие дотации </t>
  </si>
  <si>
    <t>000 2 02 19999 05 0000 151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</si>
  <si>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</si>
  <si>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</si>
  <si>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</si>
  <si>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Сумма на 2020 год</t>
  </si>
  <si>
    <t>Сумма  на 2021 год</t>
  </si>
  <si>
    <t xml:space="preserve">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</si>
  <si>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</si>
  <si>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</si>
  <si>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 xml:space="preserve">Прогнозируемые доходы  бюджета муниципального образования "Жирятинский район"  на 2019 год и на плановый период 2020-2021 годов  </t>
  </si>
  <si>
    <t>на 2019 год и на плановый период 2020 и 2021 годов"</t>
  </si>
  <si>
    <t>000 2 02 49999 05 0000 150</t>
  </si>
  <si>
    <t>000 2 02 49999 00 0000 150</t>
  </si>
  <si>
    <t>000 2 02 40014 05 0000 150</t>
  </si>
  <si>
    <t>000 2 02 40014 00 0000 150</t>
  </si>
  <si>
    <t>000 2 02 40000 00 0000 150</t>
  </si>
  <si>
    <t>000 2 02 35082 05 0000 150</t>
  </si>
  <si>
    <t>000 2 02 35082 00 0000 150</t>
  </si>
  <si>
    <t>000 2 02 30029 05 0000 150</t>
  </si>
  <si>
    <t>000 2 02 30029 00 0000 150</t>
  </si>
  <si>
    <t>000 2 02 30024 05 0000 150</t>
  </si>
  <si>
    <t>000 2 02 30024 00 0000 150</t>
  </si>
  <si>
    <t>000 2 02 35260 05 0000 150</t>
  </si>
  <si>
    <t>000 2 02 35260 00 0000 150</t>
  </si>
  <si>
    <t>000 2 02 35120 05 0000 150</t>
  </si>
  <si>
    <t>000 2 02 35120 00 0000 150</t>
  </si>
  <si>
    <t>000 2 02 35118 05 0000 150</t>
  </si>
  <si>
    <t>000 2 02 35118 00 0000 150</t>
  </si>
  <si>
    <t>000 2 02 30000 00 0000 150</t>
  </si>
  <si>
    <t>000 2 02 29999 05 0000 150</t>
  </si>
  <si>
    <t>000 2 02 29999 00 0000 150</t>
  </si>
  <si>
    <t>000 2 02 20000 00 0000 150</t>
  </si>
  <si>
    <t>000 2 02 15002 05 0000 150</t>
  </si>
  <si>
    <t>000 2 02 15002 00 0000 150</t>
  </si>
  <si>
    <t>000 2 02 15001 05 0000 150</t>
  </si>
  <si>
    <t>000 2 02 15001 00 0000 150</t>
  </si>
  <si>
    <t>000 2 02 10000 00 0000 150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</si>
  <si>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</si>
  <si>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</si>
  <si>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</si>
  <si>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</si>
  <si>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</si>
  <si>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</si>
  <si>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</si>
  <si>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Плата за размещение отходов  производства </t>
  </si>
  <si>
    <t>Субвенции бюджетам 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</si>
  <si>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</si>
  <si>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</si>
  <si>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на приобретение специализированной техники для предприятий жилищно-коммунального комплекса</t>
  </si>
  <si>
    <t xml:space="preserve">                                                                                                             от «14 »  декабря   2018 г.  №5-382</t>
  </si>
  <si>
    <t>000 2 02 20216 00 0000 150</t>
  </si>
  <si>
    <t>000 2 02 20216 05 0000 150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</si>
  <si>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</si>
  <si>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</si>
  <si>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</si>
  <si>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</si>
  <si>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</si>
  <si>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000 2 02 25519 05 0000 150</t>
  </si>
  <si>
    <t>субсидии на капитальный ремонт кровель муниципальных образовательных организаций Брянской области</t>
  </si>
  <si>
    <t>000 1 05 02020 02 0000 110</t>
  </si>
  <si>
    <t>000 1 12 01042 01 0000 120</t>
  </si>
  <si>
    <t>000 1 13 02065 05 0000 130</t>
  </si>
  <si>
    <t>000 1 16 06000 01  0000 140</t>
  </si>
  <si>
    <t>000 1 16 25000 01 0000 140</t>
  </si>
  <si>
    <t>Единый налог на вмененный доход для отдельных видов деятельности (за налоговые периоды, истекшие до января 2011 года)</t>
  </si>
  <si>
    <t>Плата за размещение твердых коммунальных отходов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</si>
  <si>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</si>
  <si>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Денежные взыскания (штрафы) за нарушение законодательства от применении контроль- 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</si>
  <si>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</si>
  <si>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</si>
  <si>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</si>
  <si>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</si>
  <si>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000 1 16 03000 00  0000 140</t>
  </si>
  <si>
    <t>000 1 16 33050 05 0000 140</t>
  </si>
  <si>
    <t>000 1 16 43000 01 0000 140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</si>
</sst>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0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1" xfId="0" applyFont="1" applyBorder="1" applyAlignment="1">
      <alignment vertical="center" wrapText="1"/>
    </xf>
    <xf numFmtId="0" fontId="28" fillId="0" borderId="3" xfId="0" applyFont="1" applyBorder="1" applyAlignment="1">
      <alignment horizontal="justify" vertical="center" wrapText="1"/>
    </xf>
    <xf numFmtId="0" fontId="28" fillId="0" borderId="2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24" xfId="0" applyFont="1" applyBorder="1" applyAlignment="1">
      <alignment horizontal="justify" vertical="center" wrapText="1"/>
    </xf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4" xfId="0" applyNumberFormat="1" applyFont="1" applyFill="1" applyBorder="1" applyAlignment="1">
      <alignment horizontal="left" vertical="center" wrapText="1"/>
    </xf>
    <xf numFmtId="0" fontId="28" fillId="2" borderId="1" xfId="0" quotePrefix="1" applyNumberFormat="1" applyFont="1" applyFill="1" applyBorder="1" applyAlignment="1">
      <alignment horizontal="left" vertical="center" shrinkToFit="1"/>
    </xf>
    <xf numFmtId="0" fontId="28" fillId="2" borderId="2" xfId="0" applyNumberFormat="1" applyFont="1" applyFill="1" applyBorder="1" applyAlignment="1">
      <alignment horizontal="left" vertical="center" wrapText="1"/>
    </xf>
    <xf numFmtId="0" fontId="28" fillId="2" borderId="4" xfId="0" quotePrefix="1" applyNumberFormat="1" applyFont="1" applyFill="1" applyBorder="1" applyAlignment="1">
      <alignment horizontal="left" vertical="center" shrinkToFit="1"/>
    </xf>
    <xf numFmtId="0" fontId="28" fillId="2" borderId="8" xfId="0" applyNumberFormat="1" applyFont="1" applyFill="1" applyBorder="1" applyAlignment="1">
      <alignment horizontal="left" vertical="center" wrapText="1"/>
    </xf>
    <xf numFmtId="0" fontId="27" fillId="0" borderId="2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9" fillId="0" borderId="0" xfId="0" applyFont="1"/>
    <xf numFmtId="0" fontId="28" fillId="0" borderId="5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8" fillId="34" borderId="1" xfId="0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>
      <alignment wrapText="1"/>
    </xf>
    <xf numFmtId="0" fontId="28" fillId="0" borderId="5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8" fillId="0" borderId="4" xfId="0" applyFont="1" applyBorder="1" applyAlignment="1">
      <alignment horizontal="justify" vertical="center" wrapText="1"/>
    </xf>
    <xf numFmtId="4" fontId="30" fillId="0" borderId="7" xfId="0" applyNumberFormat="1" applyFont="1" applyBorder="1"/>
    <xf numFmtId="4" fontId="31" fillId="0" borderId="4" xfId="0" applyNumberFormat="1" applyFont="1" applyBorder="1" applyAlignment="1">
      <alignment horizontal="righ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" fontId="32" fillId="0" borderId="7" xfId="0" applyNumberFormat="1" applyFont="1" applyBorder="1"/>
    <xf numFmtId="4" fontId="30" fillId="0" borderId="7" xfId="0" applyNumberFormat="1" applyFont="1" applyBorder="1" applyAlignment="1">
      <alignment horizontal="right" wrapText="1"/>
    </xf>
    <xf numFmtId="4" fontId="33" fillId="0" borderId="5" xfId="0" applyNumberFormat="1" applyFont="1" applyBorder="1" applyAlignment="1">
      <alignment horizontal="right" vertical="center" wrapText="1"/>
    </xf>
    <xf numFmtId="4" fontId="33" fillId="0" borderId="1" xfId="0" applyNumberFormat="1" applyFont="1" applyBorder="1" applyAlignment="1">
      <alignment horizontal="right" vertical="center" wrapText="1"/>
    </xf>
    <xf numFmtId="4" fontId="31" fillId="2" borderId="5" xfId="0" applyNumberFormat="1" applyFont="1" applyFill="1" applyBorder="1" applyAlignment="1">
      <alignment horizontal="right" vertical="center" shrinkToFit="1"/>
    </xf>
    <xf numFmtId="4" fontId="33" fillId="2" borderId="1" xfId="0" applyNumberFormat="1" applyFont="1" applyFill="1" applyBorder="1" applyAlignment="1">
      <alignment horizontal="right" vertical="center" shrinkToFit="1"/>
    </xf>
    <xf numFmtId="4" fontId="33" fillId="2" borderId="1" xfId="0" applyNumberFormat="1" applyFont="1" applyFill="1" applyBorder="1" applyAlignment="1">
      <alignment horizontal="right" wrapText="1"/>
    </xf>
    <xf numFmtId="4" fontId="33" fillId="0" borderId="1" xfId="0" applyNumberFormat="1" applyFont="1" applyBorder="1"/>
    <xf numFmtId="4" fontId="31" fillId="0" borderId="1" xfId="0" applyNumberFormat="1" applyFont="1" applyBorder="1"/>
    <xf numFmtId="4" fontId="31" fillId="0" borderId="7" xfId="0" applyNumberFormat="1" applyFont="1" applyBorder="1"/>
    <xf numFmtId="4" fontId="33" fillId="0" borderId="1" xfId="0" applyNumberFormat="1" applyFont="1" applyBorder="1" applyAlignment="1">
      <alignment horizontal="right"/>
    </xf>
    <xf numFmtId="4" fontId="33" fillId="0" borderId="7" xfId="0" applyNumberFormat="1" applyFont="1" applyBorder="1" applyAlignment="1">
      <alignment horizontal="right"/>
    </xf>
    <xf numFmtId="4" fontId="33" fillId="0" borderId="7" xfId="0" applyNumberFormat="1" applyFont="1" applyBorder="1"/>
    <xf numFmtId="4" fontId="33" fillId="0" borderId="1" xfId="0" applyNumberFormat="1" applyFont="1" applyBorder="1" applyAlignment="1">
      <alignment horizontal="right" wrapText="1"/>
    </xf>
    <xf numFmtId="4" fontId="33" fillId="0" borderId="1" xfId="0" applyNumberFormat="1" applyFont="1" applyBorder="1" applyAlignment="1">
      <alignment vertical="center" wrapText="1"/>
    </xf>
    <xf numFmtId="4" fontId="33" fillId="0" borderId="7" xfId="0" applyNumberFormat="1" applyFont="1" applyBorder="1" applyAlignment="1">
      <alignment horizontal="right" wrapText="1"/>
    </xf>
    <xf numFmtId="4" fontId="33" fillId="0" borderId="23" xfId="0" applyNumberFormat="1" applyFont="1" applyBorder="1" applyAlignment="1">
      <alignment horizontal="right" wrapText="1"/>
    </xf>
    <xf numFmtId="4" fontId="33" fillId="0" borderId="7" xfId="0" applyNumberFormat="1" applyFont="1" applyBorder="1" applyAlignment="1">
      <alignment horizontal="right" vertical="center" wrapText="1"/>
    </xf>
    <xf numFmtId="4" fontId="33" fillId="0" borderId="7" xfId="0" applyNumberFormat="1" applyFont="1" applyBorder="1" applyAlignment="1"/>
    <xf numFmtId="4" fontId="33" fillId="0" borderId="1" xfId="0" applyNumberFormat="1" applyFont="1" applyBorder="1" applyAlignment="1">
      <alignment wrapText="1"/>
    </xf>
    <xf numFmtId="4" fontId="33" fillId="0" borderId="7" xfId="0" applyNumberFormat="1" applyFont="1" applyBorder="1" applyAlignment="1">
      <alignment wrapText="1"/>
    </xf>
    <xf numFmtId="4" fontId="31" fillId="0" borderId="1" xfId="0" applyNumberFormat="1" applyFont="1" applyBorder="1" applyAlignment="1"/>
    <xf numFmtId="4" fontId="33" fillId="0" borderId="1" xfId="0" applyNumberFormat="1" applyFont="1" applyBorder="1" applyAlignment="1"/>
    <xf numFmtId="4" fontId="33" fillId="0" borderId="2" xfId="0" applyNumberFormat="1" applyFont="1" applyBorder="1" applyAlignment="1">
      <alignment wrapText="1"/>
    </xf>
    <xf numFmtId="4" fontId="31" fillId="0" borderId="7" xfId="0" applyNumberFormat="1" applyFont="1" applyBorder="1" applyAlignment="1"/>
    <xf numFmtId="4" fontId="30" fillId="0" borderId="1" xfId="0" applyNumberFormat="1" applyFont="1" applyBorder="1" applyAlignment="1">
      <alignment horizontal="right"/>
    </xf>
    <xf numFmtId="4" fontId="30" fillId="0" borderId="1" xfId="0" applyNumberFormat="1" applyFont="1" applyBorder="1"/>
    <xf numFmtId="4" fontId="30" fillId="0" borderId="1" xfId="0" applyNumberFormat="1" applyFont="1" applyBorder="1" applyAlignment="1">
      <alignment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3" fillId="0" borderId="7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abSelected="1" topLeftCell="A33" workbookViewId="0">
      <selection activeCell="B66" sqref="B66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1:5" x14ac:dyDescent="0.25">
      <c r="B1" s="5"/>
      <c r="C1" s="6"/>
      <c r="D1" s="6"/>
      <c r="E1" s="5" t="s">
        <v>111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190</v>
      </c>
    </row>
    <row r="5" spans="1:5" x14ac:dyDescent="0.25">
      <c r="E5" s="1" t="s">
        <v>123</v>
      </c>
    </row>
    <row r="6" spans="1:5" x14ac:dyDescent="0.25">
      <c r="B6" s="78" t="s">
        <v>151</v>
      </c>
      <c r="C6" s="78"/>
      <c r="D6" s="78"/>
      <c r="E6" s="78"/>
    </row>
    <row r="7" spans="1:5" x14ac:dyDescent="0.25">
      <c r="B7" s="4"/>
      <c r="C7" s="6"/>
      <c r="D7" s="6"/>
      <c r="E7" s="4"/>
    </row>
    <row r="8" spans="1:5" x14ac:dyDescent="0.25">
      <c r="E8" s="1"/>
    </row>
    <row r="9" spans="1:5" ht="54" customHeight="1" x14ac:dyDescent="0.25">
      <c r="A9" s="70" t="s">
        <v>150</v>
      </c>
      <c r="B9" s="70"/>
      <c r="C9" s="70"/>
      <c r="D9" s="70"/>
      <c r="E9" s="70"/>
    </row>
    <row r="10" spans="1:5" x14ac:dyDescent="0.25">
      <c r="E10" s="2" t="s">
        <v>2</v>
      </c>
    </row>
    <row r="11" spans="1:5" x14ac:dyDescent="0.25">
      <c r="A11" s="71" t="s">
        <v>89</v>
      </c>
      <c r="B11" s="73" t="s">
        <v>3</v>
      </c>
      <c r="C11" s="79" t="s">
        <v>116</v>
      </c>
      <c r="D11" s="79" t="s">
        <v>145</v>
      </c>
      <c r="E11" s="76" t="s">
        <v>146</v>
      </c>
    </row>
    <row r="12" spans="1:5" x14ac:dyDescent="0.25">
      <c r="A12" s="72"/>
      <c r="B12" s="74"/>
      <c r="C12" s="74"/>
      <c r="D12" s="74"/>
      <c r="E12" s="77"/>
    </row>
    <row r="13" spans="1:5" x14ac:dyDescent="0.25">
      <c r="A13" s="72"/>
      <c r="B13" s="75"/>
      <c r="C13" s="75"/>
      <c r="D13" s="75"/>
      <c r="E13" s="77"/>
    </row>
    <row r="14" spans="1:5" x14ac:dyDescent="0.25">
      <c r="A14" s="7" t="s">
        <v>4</v>
      </c>
      <c r="B14" s="8" t="s">
        <v>5</v>
      </c>
      <c r="C14" s="38">
        <f>C15+C21+C27+C33+C36+C45+C51+C56</f>
        <v>43160695</v>
      </c>
      <c r="D14" s="38">
        <f t="shared" ref="D14:E14" si="0">D15+D21+D27+D33+D36+D45+D51+D56</f>
        <v>36274733</v>
      </c>
      <c r="E14" s="38">
        <f t="shared" si="0"/>
        <v>37465409</v>
      </c>
    </row>
    <row r="15" spans="1:5" x14ac:dyDescent="0.25">
      <c r="A15" s="7" t="s">
        <v>6</v>
      </c>
      <c r="B15" s="9" t="s">
        <v>7</v>
      </c>
      <c r="C15" s="39">
        <f t="shared" ref="C15:D15" si="1">C16</f>
        <v>31323180</v>
      </c>
      <c r="D15" s="39">
        <f t="shared" si="1"/>
        <v>28350000</v>
      </c>
      <c r="E15" s="39">
        <f>E16</f>
        <v>30037000</v>
      </c>
    </row>
    <row r="16" spans="1:5" x14ac:dyDescent="0.25">
      <c r="A16" s="10" t="s">
        <v>8</v>
      </c>
      <c r="B16" s="11" t="s">
        <v>9</v>
      </c>
      <c r="C16" s="42">
        <f>C17+C18+C19+C20</f>
        <v>31323180</v>
      </c>
      <c r="D16" s="42">
        <v>28350000</v>
      </c>
      <c r="E16" s="42">
        <v>30037000</v>
      </c>
    </row>
    <row r="17" spans="1:5" ht="63.75" x14ac:dyDescent="0.25">
      <c r="A17" s="10" t="s">
        <v>10</v>
      </c>
      <c r="B17" s="12" t="s">
        <v>11</v>
      </c>
      <c r="C17" s="43">
        <v>30995595</v>
      </c>
      <c r="D17" s="43">
        <v>28057995</v>
      </c>
      <c r="E17" s="43">
        <v>29727618</v>
      </c>
    </row>
    <row r="18" spans="1:5" ht="84.75" customHeight="1" x14ac:dyDescent="0.25">
      <c r="A18" s="10" t="s">
        <v>12</v>
      </c>
      <c r="B18" s="13" t="s">
        <v>13</v>
      </c>
      <c r="C18" s="43">
        <v>188650</v>
      </c>
      <c r="D18" s="43">
        <v>198450</v>
      </c>
      <c r="E18" s="43">
        <v>210259</v>
      </c>
    </row>
    <row r="19" spans="1:5" ht="38.25" x14ac:dyDescent="0.25">
      <c r="A19" s="10" t="s">
        <v>14</v>
      </c>
      <c r="B19" s="12" t="s">
        <v>15</v>
      </c>
      <c r="C19" s="43">
        <v>40425</v>
      </c>
      <c r="D19" s="43">
        <v>42525</v>
      </c>
      <c r="E19" s="43">
        <v>45056</v>
      </c>
    </row>
    <row r="20" spans="1:5" ht="76.5" x14ac:dyDescent="0.25">
      <c r="A20" s="10" t="s">
        <v>16</v>
      </c>
      <c r="B20" s="14" t="s">
        <v>17</v>
      </c>
      <c r="C20" s="43">
        <v>98510</v>
      </c>
      <c r="D20" s="43">
        <v>51030</v>
      </c>
      <c r="E20" s="43">
        <v>54067</v>
      </c>
    </row>
    <row r="21" spans="1:5" ht="25.5" x14ac:dyDescent="0.25">
      <c r="A21" s="15" t="s">
        <v>18</v>
      </c>
      <c r="B21" s="16" t="s">
        <v>19</v>
      </c>
      <c r="C21" s="44">
        <f t="shared" ref="C21:D21" si="2">C22</f>
        <v>6019966</v>
      </c>
      <c r="D21" s="44">
        <f t="shared" si="2"/>
        <v>3900784</v>
      </c>
      <c r="E21" s="44">
        <f>E22</f>
        <v>4408660</v>
      </c>
    </row>
    <row r="22" spans="1:5" ht="25.5" x14ac:dyDescent="0.25">
      <c r="A22" s="17" t="s">
        <v>20</v>
      </c>
      <c r="B22" s="18" t="s">
        <v>92</v>
      </c>
      <c r="C22" s="45">
        <f t="shared" ref="C22:D22" si="3">C23+C24+C25+C26</f>
        <v>6019966</v>
      </c>
      <c r="D22" s="45">
        <f t="shared" si="3"/>
        <v>3900784</v>
      </c>
      <c r="E22" s="45">
        <f>E23+E24+E25+E26</f>
        <v>4408660</v>
      </c>
    </row>
    <row r="23" spans="1:5" ht="98.25" customHeight="1" x14ac:dyDescent="0.25">
      <c r="A23" s="17" t="s">
        <v>178</v>
      </c>
      <c r="B23" s="18" t="s">
        <v>188</v>
      </c>
      <c r="C23" s="46">
        <v>2808699</v>
      </c>
      <c r="D23" s="46">
        <v>1413533</v>
      </c>
      <c r="E23" s="47">
        <v>1594430</v>
      </c>
    </row>
    <row r="24" spans="1:5" ht="99.75" customHeight="1" x14ac:dyDescent="0.25">
      <c r="A24" s="17" t="s">
        <v>179</v>
      </c>
      <c r="B24" s="18" t="s">
        <v>184</v>
      </c>
      <c r="C24" s="46">
        <v>20594</v>
      </c>
      <c r="D24" s="46">
        <v>9335</v>
      </c>
      <c r="E24" s="47">
        <v>10200</v>
      </c>
    </row>
    <row r="25" spans="1:5" ht="89.25" x14ac:dyDescent="0.25">
      <c r="A25" s="17" t="s">
        <v>180</v>
      </c>
      <c r="B25" s="18" t="s">
        <v>182</v>
      </c>
      <c r="C25" s="46">
        <v>3613608</v>
      </c>
      <c r="D25" s="46">
        <v>2740869</v>
      </c>
      <c r="E25" s="47">
        <v>3092766</v>
      </c>
    </row>
    <row r="26" spans="1:5" ht="89.25" x14ac:dyDescent="0.25">
      <c r="A26" s="19" t="s">
        <v>181</v>
      </c>
      <c r="B26" s="20" t="s">
        <v>183</v>
      </c>
      <c r="C26" s="46">
        <v>-422935</v>
      </c>
      <c r="D26" s="46">
        <v>-262953</v>
      </c>
      <c r="E26" s="47">
        <v>-288736</v>
      </c>
    </row>
    <row r="27" spans="1:5" x14ac:dyDescent="0.25">
      <c r="A27" s="7" t="s">
        <v>21</v>
      </c>
      <c r="B27" s="8" t="s">
        <v>22</v>
      </c>
      <c r="C27" s="48">
        <f t="shared" ref="C27:D27" si="4">C28+C31</f>
        <v>1551300</v>
      </c>
      <c r="D27" s="49">
        <f t="shared" si="4"/>
        <v>1311100</v>
      </c>
      <c r="E27" s="49">
        <f>E28+E31</f>
        <v>196900</v>
      </c>
    </row>
    <row r="28" spans="1:5" ht="25.5" x14ac:dyDescent="0.25">
      <c r="A28" s="10" t="s">
        <v>23</v>
      </c>
      <c r="B28" s="12" t="s">
        <v>24</v>
      </c>
      <c r="C28" s="50">
        <v>1320200</v>
      </c>
      <c r="D28" s="51">
        <v>1123000</v>
      </c>
      <c r="E28" s="52">
        <v>0</v>
      </c>
    </row>
    <row r="29" spans="1:5" ht="25.5" x14ac:dyDescent="0.25">
      <c r="A29" s="10" t="s">
        <v>25</v>
      </c>
      <c r="B29" s="12" t="s">
        <v>24</v>
      </c>
      <c r="C29" s="43">
        <v>1320100</v>
      </c>
      <c r="D29" s="43">
        <v>1123000</v>
      </c>
      <c r="E29" s="52">
        <v>0</v>
      </c>
    </row>
    <row r="30" spans="1:5" ht="38.25" x14ac:dyDescent="0.25">
      <c r="A30" s="10" t="s">
        <v>200</v>
      </c>
      <c r="B30" s="29" t="s">
        <v>205</v>
      </c>
      <c r="C30" s="43">
        <v>100</v>
      </c>
      <c r="D30" s="43"/>
      <c r="E30" s="52"/>
    </row>
    <row r="31" spans="1:5" x14ac:dyDescent="0.25">
      <c r="A31" s="10" t="s">
        <v>26</v>
      </c>
      <c r="B31" s="13" t="s">
        <v>27</v>
      </c>
      <c r="C31" s="50">
        <v>231100</v>
      </c>
      <c r="D31" s="50">
        <v>188100</v>
      </c>
      <c r="E31" s="47">
        <v>196900</v>
      </c>
    </row>
    <row r="32" spans="1:5" x14ac:dyDescent="0.25">
      <c r="A32" s="10" t="s">
        <v>28</v>
      </c>
      <c r="B32" s="12" t="s">
        <v>27</v>
      </c>
      <c r="C32" s="43">
        <v>231100</v>
      </c>
      <c r="D32" s="43">
        <v>188100</v>
      </c>
      <c r="E32" s="52">
        <v>196900</v>
      </c>
    </row>
    <row r="33" spans="1:5" x14ac:dyDescent="0.25">
      <c r="A33" s="7" t="s">
        <v>29</v>
      </c>
      <c r="B33" s="8" t="s">
        <v>30</v>
      </c>
      <c r="C33" s="48">
        <f t="shared" ref="C33:D33" si="5">C34</f>
        <v>255200</v>
      </c>
      <c r="D33" s="49">
        <f t="shared" si="5"/>
        <v>210000</v>
      </c>
      <c r="E33" s="49">
        <f>E34</f>
        <v>220000</v>
      </c>
    </row>
    <row r="34" spans="1:5" ht="25.5" x14ac:dyDescent="0.25">
      <c r="A34" s="10" t="s">
        <v>31</v>
      </c>
      <c r="B34" s="12" t="s">
        <v>32</v>
      </c>
      <c r="C34" s="47">
        <v>255200</v>
      </c>
      <c r="D34" s="52">
        <v>210000</v>
      </c>
      <c r="E34" s="52">
        <v>220000</v>
      </c>
    </row>
    <row r="35" spans="1:5" ht="38.25" x14ac:dyDescent="0.25">
      <c r="A35" s="10" t="s">
        <v>33</v>
      </c>
      <c r="B35" s="12" t="s">
        <v>34</v>
      </c>
      <c r="C35" s="53">
        <v>255200</v>
      </c>
      <c r="D35" s="53">
        <v>210000</v>
      </c>
      <c r="E35" s="52">
        <v>220000</v>
      </c>
    </row>
    <row r="36" spans="1:5" ht="38.25" x14ac:dyDescent="0.25">
      <c r="A36" s="7" t="s">
        <v>35</v>
      </c>
      <c r="B36" s="21" t="s">
        <v>36</v>
      </c>
      <c r="C36" s="48">
        <f>C37+C42</f>
        <v>3270849</v>
      </c>
      <c r="D36" s="49">
        <f t="shared" ref="D36" si="6">D37+D42</f>
        <v>1627649</v>
      </c>
      <c r="E36" s="49">
        <f>E37+E42</f>
        <v>1627649</v>
      </c>
    </row>
    <row r="37" spans="1:5" ht="63.75" x14ac:dyDescent="0.25">
      <c r="A37" s="10" t="s">
        <v>37</v>
      </c>
      <c r="B37" s="22" t="s">
        <v>38</v>
      </c>
      <c r="C37" s="47">
        <f>C38+C40</f>
        <v>3270849</v>
      </c>
      <c r="D37" s="52">
        <f>D38+D40</f>
        <v>1627649</v>
      </c>
      <c r="E37" s="52">
        <f>E38+E40</f>
        <v>1627649</v>
      </c>
    </row>
    <row r="38" spans="1:5" ht="51" x14ac:dyDescent="0.25">
      <c r="A38" s="23" t="s">
        <v>39</v>
      </c>
      <c r="B38" s="22" t="s">
        <v>40</v>
      </c>
      <c r="C38" s="47">
        <f>C39</f>
        <v>2374544</v>
      </c>
      <c r="D38" s="52">
        <v>731344</v>
      </c>
      <c r="E38" s="52">
        <v>731344</v>
      </c>
    </row>
    <row r="39" spans="1:5" ht="76.5" x14ac:dyDescent="0.25">
      <c r="A39" s="10" t="s">
        <v>117</v>
      </c>
      <c r="B39" s="22" t="s">
        <v>118</v>
      </c>
      <c r="C39" s="47">
        <v>2374544</v>
      </c>
      <c r="D39" s="52">
        <v>731344</v>
      </c>
      <c r="E39" s="52">
        <v>731344</v>
      </c>
    </row>
    <row r="40" spans="1:5" ht="63.75" x14ac:dyDescent="0.25">
      <c r="A40" s="10" t="s">
        <v>41</v>
      </c>
      <c r="B40" s="22" t="s">
        <v>42</v>
      </c>
      <c r="C40" s="47">
        <v>896305</v>
      </c>
      <c r="D40" s="52">
        <v>896305</v>
      </c>
      <c r="E40" s="52">
        <v>896305</v>
      </c>
    </row>
    <row r="41" spans="1:5" ht="51" x14ac:dyDescent="0.25">
      <c r="A41" s="23" t="s">
        <v>43</v>
      </c>
      <c r="B41" s="22" t="s">
        <v>44</v>
      </c>
      <c r="C41" s="47">
        <v>896305</v>
      </c>
      <c r="D41" s="52">
        <v>896305</v>
      </c>
      <c r="E41" s="52">
        <v>896305</v>
      </c>
    </row>
    <row r="42" spans="1:5" ht="0.75" customHeight="1" x14ac:dyDescent="0.25">
      <c r="A42" s="10" t="s">
        <v>45</v>
      </c>
      <c r="B42" s="22" t="s">
        <v>46</v>
      </c>
      <c r="C42" s="66"/>
      <c r="D42" s="52"/>
      <c r="E42" s="52"/>
    </row>
    <row r="43" spans="1:5" ht="38.25" hidden="1" x14ac:dyDescent="0.25">
      <c r="A43" s="10" t="s">
        <v>47</v>
      </c>
      <c r="B43" s="22" t="s">
        <v>48</v>
      </c>
      <c r="C43" s="66"/>
      <c r="D43" s="52"/>
      <c r="E43" s="52"/>
    </row>
    <row r="44" spans="1:5" ht="38.25" hidden="1" x14ac:dyDescent="0.25">
      <c r="A44" s="10" t="s">
        <v>49</v>
      </c>
      <c r="B44" s="24" t="s">
        <v>50</v>
      </c>
      <c r="C44" s="67"/>
      <c r="D44" s="54"/>
      <c r="E44" s="47"/>
    </row>
    <row r="45" spans="1:5" x14ac:dyDescent="0.25">
      <c r="A45" s="7" t="s">
        <v>147</v>
      </c>
      <c r="B45" s="7" t="s">
        <v>51</v>
      </c>
      <c r="C45" s="48">
        <f t="shared" ref="C45:D45" si="7">C46</f>
        <v>213000</v>
      </c>
      <c r="D45" s="49">
        <f t="shared" si="7"/>
        <v>384000</v>
      </c>
      <c r="E45" s="49">
        <f>E46</f>
        <v>484000</v>
      </c>
    </row>
    <row r="46" spans="1:5" x14ac:dyDescent="0.25">
      <c r="A46" s="10" t="s">
        <v>52</v>
      </c>
      <c r="B46" s="24" t="s">
        <v>53</v>
      </c>
      <c r="C46" s="47">
        <v>213000</v>
      </c>
      <c r="D46" s="47">
        <f t="shared" ref="D46" si="8">D47+D48+D49</f>
        <v>384000</v>
      </c>
      <c r="E46" s="47">
        <f>E47+E48+E49</f>
        <v>484000</v>
      </c>
    </row>
    <row r="47" spans="1:5" ht="25.5" x14ac:dyDescent="0.25">
      <c r="A47" s="10" t="s">
        <v>54</v>
      </c>
      <c r="B47" s="22" t="s">
        <v>55</v>
      </c>
      <c r="C47" s="54">
        <v>86052</v>
      </c>
      <c r="D47" s="54">
        <v>116352</v>
      </c>
      <c r="E47" s="52">
        <v>146652</v>
      </c>
    </row>
    <row r="48" spans="1:5" x14ac:dyDescent="0.25">
      <c r="A48" s="10" t="s">
        <v>56</v>
      </c>
      <c r="B48" s="22" t="s">
        <v>57</v>
      </c>
      <c r="C48" s="54">
        <v>71072</v>
      </c>
      <c r="D48" s="54">
        <v>31872</v>
      </c>
      <c r="E48" s="52">
        <v>40172</v>
      </c>
    </row>
    <row r="49" spans="1:6" x14ac:dyDescent="0.25">
      <c r="A49" s="10" t="s">
        <v>138</v>
      </c>
      <c r="B49" s="22" t="s">
        <v>185</v>
      </c>
      <c r="C49" s="54">
        <v>55476</v>
      </c>
      <c r="D49" s="54">
        <v>235776</v>
      </c>
      <c r="E49" s="52">
        <v>297176</v>
      </c>
    </row>
    <row r="50" spans="1:6" x14ac:dyDescent="0.25">
      <c r="A50" s="10" t="s">
        <v>201</v>
      </c>
      <c r="B50" s="10" t="s">
        <v>206</v>
      </c>
      <c r="C50" s="69">
        <v>400</v>
      </c>
      <c r="D50" s="69"/>
      <c r="E50" s="52"/>
    </row>
    <row r="51" spans="1:6" ht="25.5" x14ac:dyDescent="0.25">
      <c r="A51" s="25" t="s">
        <v>58</v>
      </c>
      <c r="B51" s="7" t="s">
        <v>59</v>
      </c>
      <c r="C51" s="49">
        <f t="shared" ref="C51:D51" si="9">C52</f>
        <v>149200</v>
      </c>
      <c r="D51" s="49">
        <f t="shared" si="9"/>
        <v>113200</v>
      </c>
      <c r="E51" s="49">
        <f>E52</f>
        <v>113200</v>
      </c>
      <c r="F51" s="26"/>
    </row>
    <row r="52" spans="1:6" x14ac:dyDescent="0.25">
      <c r="A52" s="10" t="s">
        <v>60</v>
      </c>
      <c r="B52" s="24" t="s">
        <v>61</v>
      </c>
      <c r="C52" s="47">
        <v>149200</v>
      </c>
      <c r="D52" s="47">
        <v>113200</v>
      </c>
      <c r="E52" s="47">
        <v>113200</v>
      </c>
      <c r="F52" s="26"/>
    </row>
    <row r="53" spans="1:6" hidden="1" x14ac:dyDescent="0.25">
      <c r="A53" s="23" t="s">
        <v>88</v>
      </c>
      <c r="B53" s="22" t="s">
        <v>63</v>
      </c>
      <c r="C53" s="66">
        <v>113200</v>
      </c>
      <c r="D53" s="47">
        <v>113200</v>
      </c>
      <c r="E53" s="47">
        <v>113200</v>
      </c>
      <c r="F53" s="26"/>
    </row>
    <row r="54" spans="1:6" ht="38.25" x14ac:dyDescent="0.25">
      <c r="A54" s="10" t="s">
        <v>202</v>
      </c>
      <c r="B54" s="22" t="s">
        <v>207</v>
      </c>
      <c r="C54" s="47">
        <v>59800</v>
      </c>
      <c r="D54" s="47"/>
      <c r="E54" s="47"/>
      <c r="F54" s="26"/>
    </row>
    <row r="55" spans="1:6" ht="25.5" x14ac:dyDescent="0.25">
      <c r="A55" s="10" t="s">
        <v>62</v>
      </c>
      <c r="B55" s="10" t="s">
        <v>64</v>
      </c>
      <c r="C55" s="47">
        <v>89400</v>
      </c>
      <c r="D55" s="47">
        <v>113200</v>
      </c>
      <c r="E55" s="47">
        <v>113200</v>
      </c>
      <c r="F55" s="26"/>
    </row>
    <row r="56" spans="1:6" x14ac:dyDescent="0.25">
      <c r="A56" s="7" t="s">
        <v>65</v>
      </c>
      <c r="B56" s="7" t="s">
        <v>66</v>
      </c>
      <c r="C56" s="49">
        <f>C57+C58+C59+C61+C62+C63+C64+C65</f>
        <v>378000</v>
      </c>
      <c r="D56" s="49">
        <f t="shared" ref="D56" si="10">D59+D62+D65</f>
        <v>378000</v>
      </c>
      <c r="E56" s="49">
        <f>E59+E62+E65</f>
        <v>378000</v>
      </c>
    </row>
    <row r="57" spans="1:6" ht="25.5" x14ac:dyDescent="0.25">
      <c r="A57" s="10" t="s">
        <v>213</v>
      </c>
      <c r="B57" s="10" t="s">
        <v>209</v>
      </c>
      <c r="C57" s="52">
        <v>1000</v>
      </c>
      <c r="D57" s="49"/>
      <c r="E57" s="49"/>
    </row>
    <row r="58" spans="1:6" ht="63" customHeight="1" x14ac:dyDescent="0.25">
      <c r="A58" s="10" t="s">
        <v>203</v>
      </c>
      <c r="B58" s="10" t="s">
        <v>208</v>
      </c>
      <c r="C58" s="52">
        <v>21000</v>
      </c>
      <c r="D58" s="49"/>
      <c r="E58" s="49"/>
    </row>
    <row r="59" spans="1:6" ht="51" x14ac:dyDescent="0.25">
      <c r="A59" s="10" t="s">
        <v>119</v>
      </c>
      <c r="B59" s="10" t="s">
        <v>114</v>
      </c>
      <c r="C59" s="55">
        <v>74000</v>
      </c>
      <c r="D59" s="55">
        <v>80000</v>
      </c>
      <c r="E59" s="55">
        <v>80000</v>
      </c>
    </row>
    <row r="60" spans="1:6" ht="38.25" x14ac:dyDescent="0.25">
      <c r="A60" s="10" t="s">
        <v>120</v>
      </c>
      <c r="B60" s="10" t="s">
        <v>115</v>
      </c>
      <c r="C60" s="55">
        <v>74000</v>
      </c>
      <c r="D60" s="55">
        <v>80000</v>
      </c>
      <c r="E60" s="55">
        <v>80000</v>
      </c>
    </row>
    <row r="61" spans="1:6" ht="89.25" x14ac:dyDescent="0.25">
      <c r="A61" s="10" t="s">
        <v>204</v>
      </c>
      <c r="B61" s="10" t="s">
        <v>211</v>
      </c>
      <c r="C61" s="55">
        <v>30000</v>
      </c>
      <c r="D61" s="55"/>
      <c r="E61" s="55"/>
    </row>
    <row r="62" spans="1:6" ht="51" x14ac:dyDescent="0.25">
      <c r="A62" s="10" t="s">
        <v>112</v>
      </c>
      <c r="B62" s="10" t="s">
        <v>113</v>
      </c>
      <c r="C62" s="53">
        <v>2000</v>
      </c>
      <c r="D62" s="53">
        <v>17000</v>
      </c>
      <c r="E62" s="53">
        <v>17000</v>
      </c>
    </row>
    <row r="63" spans="1:6" ht="51" x14ac:dyDescent="0.25">
      <c r="A63" s="10" t="s">
        <v>214</v>
      </c>
      <c r="B63" s="34" t="s">
        <v>210</v>
      </c>
      <c r="C63" s="56">
        <v>22000</v>
      </c>
      <c r="D63" s="56"/>
      <c r="E63" s="56"/>
    </row>
    <row r="64" spans="1:6" ht="51" x14ac:dyDescent="0.25">
      <c r="A64" s="10" t="s">
        <v>215</v>
      </c>
      <c r="B64" s="34" t="s">
        <v>212</v>
      </c>
      <c r="C64" s="56">
        <v>4000</v>
      </c>
      <c r="D64" s="56"/>
      <c r="E64" s="56"/>
    </row>
    <row r="65" spans="1:5" ht="25.5" x14ac:dyDescent="0.25">
      <c r="A65" s="23" t="s">
        <v>67</v>
      </c>
      <c r="B65" s="27" t="s">
        <v>68</v>
      </c>
      <c r="C65" s="56">
        <v>224000</v>
      </c>
      <c r="D65" s="56">
        <v>281000</v>
      </c>
      <c r="E65" s="56">
        <v>281000</v>
      </c>
    </row>
    <row r="66" spans="1:5" ht="38.25" x14ac:dyDescent="0.25">
      <c r="A66" s="10" t="s">
        <v>69</v>
      </c>
      <c r="B66" s="13" t="s">
        <v>70</v>
      </c>
      <c r="C66" s="53">
        <v>224000</v>
      </c>
      <c r="D66" s="53">
        <v>281000</v>
      </c>
      <c r="E66" s="53">
        <v>281000</v>
      </c>
    </row>
    <row r="67" spans="1:5" x14ac:dyDescent="0.25">
      <c r="A67" s="7" t="s">
        <v>71</v>
      </c>
      <c r="B67" s="28" t="s">
        <v>72</v>
      </c>
      <c r="C67" s="49">
        <f t="shared" ref="C67:D67" si="11">C68</f>
        <v>121789885.28</v>
      </c>
      <c r="D67" s="49">
        <f t="shared" si="11"/>
        <v>96459280.429999992</v>
      </c>
      <c r="E67" s="49">
        <f>E68</f>
        <v>93911257.709999993</v>
      </c>
    </row>
    <row r="68" spans="1:5" ht="25.5" x14ac:dyDescent="0.25">
      <c r="A68" s="7" t="s">
        <v>73</v>
      </c>
      <c r="B68" s="28" t="s">
        <v>74</v>
      </c>
      <c r="C68" s="49">
        <f>C69+C76+C96+C125</f>
        <v>121789885.28</v>
      </c>
      <c r="D68" s="49">
        <f>D69+D76+D96+D125</f>
        <v>96459280.429999992</v>
      </c>
      <c r="E68" s="49">
        <f>E69+E76+E96+E125</f>
        <v>93911257.709999993</v>
      </c>
    </row>
    <row r="69" spans="1:5" x14ac:dyDescent="0.25">
      <c r="A69" s="25" t="s">
        <v>177</v>
      </c>
      <c r="B69" s="28" t="s">
        <v>143</v>
      </c>
      <c r="C69" s="49">
        <f>C70+C72+C74</f>
        <v>34136570</v>
      </c>
      <c r="D69" s="49">
        <f t="shared" ref="D69" si="12">D70+D72</f>
        <v>20417000</v>
      </c>
      <c r="E69" s="49">
        <f>E70+E72</f>
        <v>19545000</v>
      </c>
    </row>
    <row r="70" spans="1:5" x14ac:dyDescent="0.25">
      <c r="A70" s="10" t="s">
        <v>176</v>
      </c>
      <c r="B70" s="13" t="s">
        <v>75</v>
      </c>
      <c r="C70" s="47">
        <f t="shared" ref="C70:D70" si="13">C71</f>
        <v>20386000</v>
      </c>
      <c r="D70" s="47">
        <f t="shared" si="13"/>
        <v>20417000</v>
      </c>
      <c r="E70" s="47">
        <f>E71</f>
        <v>19545000</v>
      </c>
    </row>
    <row r="71" spans="1:5" ht="25.5" x14ac:dyDescent="0.25">
      <c r="A71" s="23" t="s">
        <v>175</v>
      </c>
      <c r="B71" s="29" t="s">
        <v>76</v>
      </c>
      <c r="C71" s="57">
        <v>20386000</v>
      </c>
      <c r="D71" s="57">
        <v>20417000</v>
      </c>
      <c r="E71" s="52">
        <v>19545000</v>
      </c>
    </row>
    <row r="72" spans="1:5" ht="25.5" x14ac:dyDescent="0.25">
      <c r="A72" s="10" t="s">
        <v>174</v>
      </c>
      <c r="B72" s="13" t="s">
        <v>77</v>
      </c>
      <c r="C72" s="50">
        <f t="shared" ref="C72:D72" si="14">C73</f>
        <v>13750570</v>
      </c>
      <c r="D72" s="50">
        <f t="shared" si="14"/>
        <v>0</v>
      </c>
      <c r="E72" s="47">
        <f>E73</f>
        <v>0</v>
      </c>
    </row>
    <row r="73" spans="1:5" ht="25.5" x14ac:dyDescent="0.25">
      <c r="A73" s="10" t="s">
        <v>173</v>
      </c>
      <c r="B73" s="29" t="s">
        <v>78</v>
      </c>
      <c r="C73" s="57">
        <v>13750570</v>
      </c>
      <c r="D73" s="57">
        <v>0</v>
      </c>
      <c r="E73" s="52">
        <v>0</v>
      </c>
    </row>
    <row r="74" spans="1:5" hidden="1" x14ac:dyDescent="0.25">
      <c r="A74" s="10" t="s">
        <v>139</v>
      </c>
      <c r="B74" s="13" t="s">
        <v>140</v>
      </c>
      <c r="C74" s="65">
        <v>0</v>
      </c>
      <c r="D74" s="50">
        <f t="shared" ref="D74" si="15">D75</f>
        <v>0</v>
      </c>
      <c r="E74" s="47">
        <f>E75</f>
        <v>0</v>
      </c>
    </row>
    <row r="75" spans="1:5" hidden="1" x14ac:dyDescent="0.25">
      <c r="A75" s="10" t="s">
        <v>141</v>
      </c>
      <c r="B75" s="29" t="s">
        <v>142</v>
      </c>
      <c r="C75" s="68">
        <v>0</v>
      </c>
      <c r="D75" s="57">
        <v>0</v>
      </c>
      <c r="E75" s="52">
        <v>0</v>
      </c>
    </row>
    <row r="76" spans="1:5" ht="25.5" x14ac:dyDescent="0.25">
      <c r="A76" s="30" t="s">
        <v>172</v>
      </c>
      <c r="B76" s="31" t="s">
        <v>104</v>
      </c>
      <c r="C76" s="49">
        <f>C77+C79+C81+C83+C85+C87</f>
        <v>13384507.039999999</v>
      </c>
      <c r="D76" s="49">
        <f t="shared" ref="D76:E76" si="16">D77+D79+D80+D81+D83+D85+D87</f>
        <v>187200</v>
      </c>
      <c r="E76" s="49">
        <f t="shared" si="16"/>
        <v>187200</v>
      </c>
    </row>
    <row r="77" spans="1:5" ht="0.75" customHeight="1" x14ac:dyDescent="0.25">
      <c r="A77" s="32" t="s">
        <v>128</v>
      </c>
      <c r="B77" s="32" t="s">
        <v>124</v>
      </c>
      <c r="C77" s="52"/>
      <c r="D77" s="37"/>
      <c r="E77" s="40"/>
    </row>
    <row r="78" spans="1:5" ht="38.25" hidden="1" x14ac:dyDescent="0.25">
      <c r="A78" s="32" t="s">
        <v>129</v>
      </c>
      <c r="B78" s="32" t="s">
        <v>125</v>
      </c>
      <c r="C78" s="52"/>
      <c r="D78" s="37"/>
      <c r="E78" s="40"/>
    </row>
    <row r="79" spans="1:5" ht="71.25" customHeight="1" x14ac:dyDescent="0.25">
      <c r="A79" s="10" t="s">
        <v>191</v>
      </c>
      <c r="B79" s="33" t="s">
        <v>126</v>
      </c>
      <c r="C79" s="52">
        <v>4233909</v>
      </c>
      <c r="D79" s="52">
        <v>0</v>
      </c>
      <c r="E79" s="52">
        <v>0</v>
      </c>
    </row>
    <row r="80" spans="1:5" ht="74.25" customHeight="1" x14ac:dyDescent="0.25">
      <c r="A80" s="10" t="s">
        <v>192</v>
      </c>
      <c r="B80" s="33" t="s">
        <v>127</v>
      </c>
      <c r="C80" s="52">
        <v>4233909</v>
      </c>
      <c r="D80" s="52">
        <v>0</v>
      </c>
      <c r="E80" s="52">
        <v>0</v>
      </c>
    </row>
    <row r="81" spans="1:5" ht="55.5" customHeight="1" x14ac:dyDescent="0.25">
      <c r="A81" s="10" t="s">
        <v>193</v>
      </c>
      <c r="B81" s="33" t="s">
        <v>130</v>
      </c>
      <c r="C81" s="52">
        <v>2000000</v>
      </c>
      <c r="D81" s="52">
        <v>0</v>
      </c>
      <c r="E81" s="52">
        <v>0</v>
      </c>
    </row>
    <row r="82" spans="1:5" ht="64.5" customHeight="1" x14ac:dyDescent="0.25">
      <c r="A82" s="10" t="s">
        <v>194</v>
      </c>
      <c r="B82" s="33" t="s">
        <v>131</v>
      </c>
      <c r="C82" s="52">
        <v>2000000</v>
      </c>
      <c r="D82" s="52">
        <v>0</v>
      </c>
      <c r="E82" s="52">
        <v>0</v>
      </c>
    </row>
    <row r="83" spans="1:5" ht="41.25" customHeight="1" x14ac:dyDescent="0.25">
      <c r="A83" s="10" t="s">
        <v>195</v>
      </c>
      <c r="B83" s="33" t="s">
        <v>132</v>
      </c>
      <c r="C83" s="52">
        <v>954000</v>
      </c>
      <c r="D83" s="52">
        <v>0</v>
      </c>
      <c r="E83" s="52">
        <v>0</v>
      </c>
    </row>
    <row r="84" spans="1:5" ht="40.5" customHeight="1" x14ac:dyDescent="0.25">
      <c r="A84" s="10" t="s">
        <v>196</v>
      </c>
      <c r="B84" s="33" t="s">
        <v>133</v>
      </c>
      <c r="C84" s="52">
        <v>954000</v>
      </c>
      <c r="D84" s="52">
        <v>0</v>
      </c>
      <c r="E84" s="52">
        <v>0</v>
      </c>
    </row>
    <row r="85" spans="1:5" ht="18.75" customHeight="1" x14ac:dyDescent="0.25">
      <c r="A85" s="10" t="s">
        <v>197</v>
      </c>
      <c r="B85" s="33" t="s">
        <v>134</v>
      </c>
      <c r="C85" s="52">
        <v>68277</v>
      </c>
      <c r="D85" s="52">
        <v>0</v>
      </c>
      <c r="E85" s="52">
        <v>0</v>
      </c>
    </row>
    <row r="86" spans="1:5" ht="28.5" customHeight="1" x14ac:dyDescent="0.25">
      <c r="A86" s="10" t="s">
        <v>198</v>
      </c>
      <c r="B86" s="33" t="s">
        <v>135</v>
      </c>
      <c r="C86" s="52">
        <v>68277</v>
      </c>
      <c r="D86" s="52">
        <v>0</v>
      </c>
      <c r="E86" s="52">
        <v>0</v>
      </c>
    </row>
    <row r="87" spans="1:5" x14ac:dyDescent="0.25">
      <c r="A87" s="10" t="s">
        <v>171</v>
      </c>
      <c r="B87" s="29" t="s">
        <v>105</v>
      </c>
      <c r="C87" s="52">
        <f>C88</f>
        <v>6128321.04</v>
      </c>
      <c r="D87" s="52">
        <v>187200</v>
      </c>
      <c r="E87" s="52">
        <v>187200</v>
      </c>
    </row>
    <row r="88" spans="1:5" x14ac:dyDescent="0.25">
      <c r="A88" s="10" t="s">
        <v>170</v>
      </c>
      <c r="B88" s="29" t="s">
        <v>106</v>
      </c>
      <c r="C88" s="52">
        <f>C89+C92+C93+C94+C95</f>
        <v>6128321.04</v>
      </c>
      <c r="D88" s="52">
        <f t="shared" ref="D88:E88" si="17">D89+D92+D93+D94</f>
        <v>187200</v>
      </c>
      <c r="E88" s="52">
        <f t="shared" si="17"/>
        <v>187200</v>
      </c>
    </row>
    <row r="89" spans="1:5" ht="37.5" customHeight="1" x14ac:dyDescent="0.25">
      <c r="A89" s="10"/>
      <c r="B89" s="29" t="s">
        <v>107</v>
      </c>
      <c r="C89" s="55">
        <v>187200</v>
      </c>
      <c r="D89" s="55">
        <v>187200</v>
      </c>
      <c r="E89" s="52">
        <v>187200</v>
      </c>
    </row>
    <row r="90" spans="1:5" hidden="1" x14ac:dyDescent="0.25">
      <c r="A90" s="10"/>
      <c r="B90" s="29" t="s">
        <v>136</v>
      </c>
      <c r="C90" s="55"/>
      <c r="D90" s="41"/>
      <c r="E90" s="37"/>
    </row>
    <row r="91" spans="1:5" ht="25.5" hidden="1" x14ac:dyDescent="0.25">
      <c r="A91" s="10"/>
      <c r="B91" s="29" t="s">
        <v>137</v>
      </c>
      <c r="C91" s="55"/>
      <c r="D91" s="41"/>
      <c r="E91" s="37"/>
    </row>
    <row r="92" spans="1:5" x14ac:dyDescent="0.25">
      <c r="A92" s="10"/>
      <c r="B92" s="29" t="s">
        <v>136</v>
      </c>
      <c r="C92" s="55">
        <v>93036</v>
      </c>
      <c r="D92" s="55"/>
      <c r="E92" s="52"/>
    </row>
    <row r="93" spans="1:5" ht="25.5" x14ac:dyDescent="0.25">
      <c r="A93" s="10"/>
      <c r="B93" s="29" t="s">
        <v>137</v>
      </c>
      <c r="C93" s="55">
        <v>50633</v>
      </c>
      <c r="D93" s="55"/>
      <c r="E93" s="52"/>
    </row>
    <row r="94" spans="1:5" ht="25.5" x14ac:dyDescent="0.25">
      <c r="A94" s="10"/>
      <c r="B94" s="29" t="s">
        <v>189</v>
      </c>
      <c r="C94" s="55">
        <v>973948.04</v>
      </c>
      <c r="D94" s="55"/>
      <c r="E94" s="52"/>
    </row>
    <row r="95" spans="1:5" ht="25.5" x14ac:dyDescent="0.25">
      <c r="A95" s="10"/>
      <c r="B95" s="29" t="s">
        <v>199</v>
      </c>
      <c r="C95" s="52">
        <v>4823504</v>
      </c>
      <c r="D95" s="55"/>
      <c r="E95" s="52"/>
    </row>
    <row r="96" spans="1:5" ht="24" customHeight="1" x14ac:dyDescent="0.25">
      <c r="A96" s="7" t="s">
        <v>169</v>
      </c>
      <c r="B96" s="28" t="s">
        <v>144</v>
      </c>
      <c r="C96" s="49">
        <f>C103+C115+C117+C119+C121+C123</f>
        <v>70926345.239999995</v>
      </c>
      <c r="D96" s="49">
        <f t="shared" ref="D96:E96" si="18">D103+D115+D117+D119+D121+D123</f>
        <v>73685617.429999992</v>
      </c>
      <c r="E96" s="49">
        <f t="shared" si="18"/>
        <v>72009594.709999993</v>
      </c>
    </row>
    <row r="97" spans="1:5" hidden="1" x14ac:dyDescent="0.25">
      <c r="A97" s="10"/>
      <c r="B97" s="13"/>
      <c r="C97" s="47"/>
      <c r="D97" s="47"/>
      <c r="E97" s="47"/>
    </row>
    <row r="98" spans="1:5" hidden="1" x14ac:dyDescent="0.25">
      <c r="A98" s="10"/>
      <c r="B98" s="12"/>
      <c r="C98" s="43"/>
      <c r="D98" s="43"/>
      <c r="E98" s="52"/>
    </row>
    <row r="99" spans="1:5" hidden="1" x14ac:dyDescent="0.25">
      <c r="A99" s="10"/>
      <c r="B99" s="29"/>
      <c r="C99" s="53"/>
      <c r="D99" s="53"/>
      <c r="E99" s="58"/>
    </row>
    <row r="100" spans="1:5" hidden="1" x14ac:dyDescent="0.25">
      <c r="A100" s="10"/>
      <c r="B100" s="29"/>
      <c r="C100" s="53"/>
      <c r="D100" s="53"/>
      <c r="E100" s="58"/>
    </row>
    <row r="101" spans="1:5" hidden="1" x14ac:dyDescent="0.25">
      <c r="A101" s="34"/>
      <c r="B101" s="13"/>
      <c r="C101" s="53"/>
      <c r="D101" s="53"/>
      <c r="E101" s="52"/>
    </row>
    <row r="102" spans="1:5" hidden="1" x14ac:dyDescent="0.25">
      <c r="A102" s="23"/>
      <c r="B102" s="12"/>
      <c r="C102" s="53"/>
      <c r="D102" s="53"/>
      <c r="E102" s="52"/>
    </row>
    <row r="103" spans="1:5" ht="36.75" customHeight="1" x14ac:dyDescent="0.25">
      <c r="A103" s="10" t="s">
        <v>162</v>
      </c>
      <c r="B103" s="29" t="s">
        <v>83</v>
      </c>
      <c r="C103" s="47">
        <f>C104</f>
        <v>66274988.549999997</v>
      </c>
      <c r="D103" s="47">
        <f>D104</f>
        <v>68889388.549999997</v>
      </c>
      <c r="E103" s="47">
        <f>E104</f>
        <v>67211188.549999997</v>
      </c>
    </row>
    <row r="104" spans="1:5" ht="36" customHeight="1" x14ac:dyDescent="0.25">
      <c r="A104" s="23" t="s">
        <v>161</v>
      </c>
      <c r="B104" s="29" t="s">
        <v>84</v>
      </c>
      <c r="C104" s="52">
        <f>C105+C106+C107+C108+C109+C110+C111+C112+C113+C114</f>
        <v>66274988.549999997</v>
      </c>
      <c r="D104" s="52">
        <f t="shared" ref="D104:E104" si="19">D105+D106+D107+D108+D109+D110+D111+D112+D113+D114</f>
        <v>68889388.549999997</v>
      </c>
      <c r="E104" s="52">
        <f t="shared" si="19"/>
        <v>67211188.549999997</v>
      </c>
    </row>
    <row r="105" spans="1:5" ht="89.25" x14ac:dyDescent="0.25">
      <c r="A105" s="10"/>
      <c r="B105" s="13" t="s">
        <v>100</v>
      </c>
      <c r="C105" s="53">
        <v>652316</v>
      </c>
      <c r="D105" s="53">
        <v>652316</v>
      </c>
      <c r="E105" s="47">
        <v>652316</v>
      </c>
    </row>
    <row r="106" spans="1:5" ht="51" x14ac:dyDescent="0.25">
      <c r="A106" s="23"/>
      <c r="B106" s="29" t="s">
        <v>110</v>
      </c>
      <c r="C106" s="55">
        <v>1878100</v>
      </c>
      <c r="D106" s="55">
        <v>1908000</v>
      </c>
      <c r="E106" s="58">
        <v>1908000</v>
      </c>
    </row>
    <row r="107" spans="1:5" ht="63.75" x14ac:dyDescent="0.25">
      <c r="A107" s="10"/>
      <c r="B107" s="29" t="s">
        <v>108</v>
      </c>
      <c r="C107" s="59">
        <v>64500</v>
      </c>
      <c r="D107" s="59">
        <v>133200</v>
      </c>
      <c r="E107" s="47">
        <v>133200</v>
      </c>
    </row>
    <row r="108" spans="1:5" ht="98.25" customHeight="1" x14ac:dyDescent="0.25">
      <c r="A108" s="23"/>
      <c r="B108" s="29" t="s">
        <v>187</v>
      </c>
      <c r="C108" s="60">
        <v>4671900</v>
      </c>
      <c r="D108" s="60">
        <v>7187700</v>
      </c>
      <c r="E108" s="52">
        <v>5509500</v>
      </c>
    </row>
    <row r="109" spans="1:5" ht="63.75" x14ac:dyDescent="0.25">
      <c r="A109" s="10"/>
      <c r="B109" s="29" t="s">
        <v>85</v>
      </c>
      <c r="C109" s="59">
        <v>277000</v>
      </c>
      <c r="D109" s="59">
        <v>277000</v>
      </c>
      <c r="E109" s="47">
        <v>277000</v>
      </c>
    </row>
    <row r="110" spans="1:5" ht="53.25" customHeight="1" x14ac:dyDescent="0.25">
      <c r="A110" s="10"/>
      <c r="B110" s="29" t="s">
        <v>90</v>
      </c>
      <c r="C110" s="59">
        <v>163029</v>
      </c>
      <c r="D110" s="59">
        <v>163029</v>
      </c>
      <c r="E110" s="47">
        <v>163029</v>
      </c>
    </row>
    <row r="111" spans="1:5" ht="43.5" customHeight="1" x14ac:dyDescent="0.25">
      <c r="A111" s="23"/>
      <c r="B111" s="29" t="s">
        <v>109</v>
      </c>
      <c r="C111" s="60">
        <v>12000</v>
      </c>
      <c r="D111" s="60">
        <v>12000</v>
      </c>
      <c r="E111" s="52">
        <v>12000</v>
      </c>
    </row>
    <row r="112" spans="1:5" ht="63.75" x14ac:dyDescent="0.25">
      <c r="A112" s="10"/>
      <c r="B112" s="29" t="s">
        <v>102</v>
      </c>
      <c r="C112" s="60">
        <v>46092433</v>
      </c>
      <c r="D112" s="60">
        <v>46092433</v>
      </c>
      <c r="E112" s="52">
        <v>46092433</v>
      </c>
    </row>
    <row r="113" spans="1:5" ht="51" x14ac:dyDescent="0.25">
      <c r="A113" s="10"/>
      <c r="B113" s="29" t="s">
        <v>101</v>
      </c>
      <c r="C113" s="60">
        <v>12450618</v>
      </c>
      <c r="D113" s="60">
        <v>12450618</v>
      </c>
      <c r="E113" s="52">
        <v>12450618</v>
      </c>
    </row>
    <row r="114" spans="1:5" ht="114.75" x14ac:dyDescent="0.25">
      <c r="A114" s="23"/>
      <c r="B114" s="29" t="s">
        <v>91</v>
      </c>
      <c r="C114" s="60">
        <v>13092.55</v>
      </c>
      <c r="D114" s="60">
        <v>13092.55</v>
      </c>
      <c r="E114" s="52">
        <v>13092.55</v>
      </c>
    </row>
    <row r="115" spans="1:5" ht="75" customHeight="1" x14ac:dyDescent="0.25">
      <c r="A115" s="10" t="s">
        <v>160</v>
      </c>
      <c r="B115" s="29" t="s">
        <v>186</v>
      </c>
      <c r="C115" s="58">
        <v>222680.5</v>
      </c>
      <c r="D115" s="58">
        <v>364560</v>
      </c>
      <c r="E115" s="52">
        <v>364560</v>
      </c>
    </row>
    <row r="116" spans="1:5" ht="63.75" x14ac:dyDescent="0.25">
      <c r="A116" s="10" t="s">
        <v>159</v>
      </c>
      <c r="B116" s="29" t="s">
        <v>103</v>
      </c>
      <c r="C116" s="60">
        <v>222680.5</v>
      </c>
      <c r="D116" s="60">
        <v>364560</v>
      </c>
      <c r="E116" s="52">
        <v>364560</v>
      </c>
    </row>
    <row r="117" spans="1:5" ht="51" x14ac:dyDescent="0.25">
      <c r="A117" s="10" t="s">
        <v>158</v>
      </c>
      <c r="B117" s="29" t="s">
        <v>86</v>
      </c>
      <c r="C117" s="60">
        <v>4014384</v>
      </c>
      <c r="D117" s="60">
        <v>4014384</v>
      </c>
      <c r="E117" s="52">
        <v>4014384</v>
      </c>
    </row>
    <row r="118" spans="1:5" ht="51" x14ac:dyDescent="0.25">
      <c r="A118" s="10" t="s">
        <v>157</v>
      </c>
      <c r="B118" s="29" t="s">
        <v>87</v>
      </c>
      <c r="C118" s="60">
        <v>4014384</v>
      </c>
      <c r="D118" s="60">
        <v>4014384</v>
      </c>
      <c r="E118" s="52">
        <v>4014384</v>
      </c>
    </row>
    <row r="119" spans="1:5" ht="25.5" x14ac:dyDescent="0.25">
      <c r="A119" s="10" t="s">
        <v>168</v>
      </c>
      <c r="B119" s="29" t="s">
        <v>79</v>
      </c>
      <c r="C119" s="60">
        <v>356873</v>
      </c>
      <c r="D119" s="60">
        <v>356873</v>
      </c>
      <c r="E119" s="52">
        <v>356873</v>
      </c>
    </row>
    <row r="120" spans="1:5" ht="38.25" x14ac:dyDescent="0.25">
      <c r="A120" s="10" t="s">
        <v>167</v>
      </c>
      <c r="B120" s="29" t="s">
        <v>80</v>
      </c>
      <c r="C120" s="60">
        <v>356873</v>
      </c>
      <c r="D120" s="60">
        <v>356873</v>
      </c>
      <c r="E120" s="52">
        <v>356873</v>
      </c>
    </row>
    <row r="121" spans="1:5" ht="51" x14ac:dyDescent="0.25">
      <c r="A121" s="10" t="s">
        <v>166</v>
      </c>
      <c r="B121" s="29" t="s">
        <v>121</v>
      </c>
      <c r="C121" s="60">
        <v>4980</v>
      </c>
      <c r="D121" s="60">
        <v>5980</v>
      </c>
      <c r="E121" s="52">
        <v>5980</v>
      </c>
    </row>
    <row r="122" spans="1:5" ht="51" x14ac:dyDescent="0.25">
      <c r="A122" s="10" t="s">
        <v>165</v>
      </c>
      <c r="B122" s="29" t="s">
        <v>122</v>
      </c>
      <c r="C122" s="60">
        <v>4980</v>
      </c>
      <c r="D122" s="60">
        <v>5980</v>
      </c>
      <c r="E122" s="52">
        <v>5980</v>
      </c>
    </row>
    <row r="123" spans="1:5" ht="38.25" x14ac:dyDescent="0.25">
      <c r="A123" s="10" t="s">
        <v>164</v>
      </c>
      <c r="B123" s="29" t="s">
        <v>81</v>
      </c>
      <c r="C123" s="60">
        <v>52439.19</v>
      </c>
      <c r="D123" s="60">
        <v>54431.88</v>
      </c>
      <c r="E123" s="52">
        <v>56609.16</v>
      </c>
    </row>
    <row r="124" spans="1:5" ht="38.25" x14ac:dyDescent="0.25">
      <c r="A124" s="10" t="s">
        <v>163</v>
      </c>
      <c r="B124" s="29" t="s">
        <v>82</v>
      </c>
      <c r="C124" s="60">
        <v>52439.19</v>
      </c>
      <c r="D124" s="60">
        <v>54431.88</v>
      </c>
      <c r="E124" s="52">
        <v>56609.16</v>
      </c>
    </row>
    <row r="125" spans="1:5" x14ac:dyDescent="0.25">
      <c r="A125" s="7" t="s">
        <v>156</v>
      </c>
      <c r="B125" s="28" t="s">
        <v>93</v>
      </c>
      <c r="C125" s="61">
        <f>C126+C130</f>
        <v>3342463</v>
      </c>
      <c r="D125" s="61">
        <f t="shared" ref="D125:E125" si="20">D126+D130</f>
        <v>2169463</v>
      </c>
      <c r="E125" s="61">
        <f t="shared" si="20"/>
        <v>2169463</v>
      </c>
    </row>
    <row r="126" spans="1:5" ht="51" x14ac:dyDescent="0.25">
      <c r="A126" s="10" t="s">
        <v>155</v>
      </c>
      <c r="B126" s="29" t="s">
        <v>97</v>
      </c>
      <c r="C126" s="62">
        <f>C127+C129</f>
        <v>3144200</v>
      </c>
      <c r="D126" s="62">
        <f t="shared" ref="D126:E126" si="21">D127+D129</f>
        <v>1971200</v>
      </c>
      <c r="E126" s="62">
        <f t="shared" si="21"/>
        <v>1971200</v>
      </c>
    </row>
    <row r="127" spans="1:5" ht="51" x14ac:dyDescent="0.25">
      <c r="A127" s="10" t="s">
        <v>154</v>
      </c>
      <c r="B127" s="29" t="s">
        <v>98</v>
      </c>
      <c r="C127" s="62">
        <v>3143000</v>
      </c>
      <c r="D127" s="62">
        <v>1970000</v>
      </c>
      <c r="E127" s="47">
        <v>1970000</v>
      </c>
    </row>
    <row r="128" spans="1:5" ht="45" customHeight="1" x14ac:dyDescent="0.25">
      <c r="A128" s="10"/>
      <c r="B128" s="12" t="s">
        <v>149</v>
      </c>
      <c r="C128" s="63">
        <v>3143000</v>
      </c>
      <c r="D128" s="63">
        <v>1970000</v>
      </c>
      <c r="E128" s="53">
        <v>1970000</v>
      </c>
    </row>
    <row r="129" spans="1:5" ht="45" customHeight="1" x14ac:dyDescent="0.25">
      <c r="A129" s="10"/>
      <c r="B129" s="12" t="s">
        <v>148</v>
      </c>
      <c r="C129" s="63">
        <v>1200</v>
      </c>
      <c r="D129" s="63">
        <v>1200</v>
      </c>
      <c r="E129" s="53">
        <v>1200</v>
      </c>
    </row>
    <row r="130" spans="1:5" x14ac:dyDescent="0.25">
      <c r="A130" s="10" t="s">
        <v>153</v>
      </c>
      <c r="B130" s="29" t="s">
        <v>94</v>
      </c>
      <c r="C130" s="62">
        <v>198263</v>
      </c>
      <c r="D130" s="62">
        <v>198263</v>
      </c>
      <c r="E130" s="47">
        <v>198263</v>
      </c>
    </row>
    <row r="131" spans="1:5" ht="25.5" x14ac:dyDescent="0.25">
      <c r="A131" s="35" t="s">
        <v>152</v>
      </c>
      <c r="B131" s="36" t="s">
        <v>95</v>
      </c>
      <c r="C131" s="62">
        <v>198263</v>
      </c>
      <c r="D131" s="62">
        <v>198263</v>
      </c>
      <c r="E131" s="47">
        <v>198263</v>
      </c>
    </row>
    <row r="132" spans="1:5" ht="25.5" x14ac:dyDescent="0.25">
      <c r="A132" s="35"/>
      <c r="B132" s="29" t="s">
        <v>99</v>
      </c>
      <c r="C132" s="60">
        <v>198263</v>
      </c>
      <c r="D132" s="60">
        <v>198263</v>
      </c>
      <c r="E132" s="52">
        <v>198263</v>
      </c>
    </row>
    <row r="133" spans="1:5" ht="24" customHeight="1" x14ac:dyDescent="0.25">
      <c r="A133" s="7"/>
      <c r="B133" s="7" t="s">
        <v>96</v>
      </c>
      <c r="C133" s="64">
        <f t="shared" ref="C133:D133" si="22">C67+C14</f>
        <v>164950580.28</v>
      </c>
      <c r="D133" s="64">
        <f t="shared" si="22"/>
        <v>132734013.42999999</v>
      </c>
      <c r="E133" s="49">
        <f>E67+E14</f>
        <v>131376666.70999999</v>
      </c>
    </row>
    <row r="134" spans="1:5" ht="55.5" customHeight="1" x14ac:dyDescent="0.25">
      <c r="E134" s="3"/>
    </row>
    <row r="135" spans="1:5" ht="64.5" customHeight="1" x14ac:dyDescent="0.25">
      <c r="E135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Пользователь Windows</cp:lastModifiedBy>
  <cp:lastPrinted>2019-04-09T06:05:38Z</cp:lastPrinted>
  <dcterms:created xsi:type="dcterms:W3CDTF">2014-11-05T13:31:02Z</dcterms:created>
  <dcterms:modified xsi:type="dcterms:W3CDTF">2019-12-24T06:01:21Z</dcterms:modified>
</cp:coreProperties>
</file>