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15" windowWidth="13395" windowHeight="6750"/>
  </bookViews>
  <sheets>
    <sheet name="Приложение 1 " sheetId="1" r:id="rId1"/>
  </sheets>
  <definedNames>
    <definedName name="_xlnm.Print_Area" localSheetId="0">'Приложение 1 '!$A$1:$E$154</definedName>
  </definedNames>
  <calcPr calcId="145621"/>
</workbook>
</file>

<file path=xl/calcChain.xml><?xml version="1.0" encoding="utf-8"?>
<calcChain xmlns="http://schemas.openxmlformats.org/spreadsheetml/2006/main">
  <c r="C13" i="1" l="1"/>
  <c r="C105" i="1" l="1"/>
  <c r="E96" i="1" l="1"/>
  <c r="D96" i="1"/>
  <c r="C96" i="1"/>
  <c r="C145" i="1"/>
  <c r="C144" i="1" s="1"/>
  <c r="E148" i="1"/>
  <c r="D148" i="1"/>
  <c r="C148" i="1"/>
  <c r="D145" i="1" l="1"/>
  <c r="E145" i="1"/>
  <c r="D144" i="1" l="1"/>
  <c r="E144" i="1"/>
  <c r="D105" i="1" l="1"/>
  <c r="E105" i="1"/>
  <c r="D139" i="1" l="1"/>
  <c r="E139" i="1"/>
  <c r="C139" i="1"/>
  <c r="C141" i="1"/>
  <c r="D137" i="1"/>
  <c r="E137" i="1"/>
  <c r="C137" i="1"/>
  <c r="D135" i="1"/>
  <c r="E135" i="1"/>
  <c r="C135" i="1"/>
  <c r="D133" i="1"/>
  <c r="E133" i="1"/>
  <c r="C133" i="1"/>
  <c r="D131" i="1"/>
  <c r="E131" i="1"/>
  <c r="C131" i="1"/>
  <c r="D100" i="1" l="1"/>
  <c r="E100" i="1"/>
  <c r="C100" i="1"/>
  <c r="D98" i="1"/>
  <c r="E98" i="1"/>
  <c r="C98" i="1"/>
  <c r="C94" i="1"/>
  <c r="D78" i="1" l="1"/>
  <c r="E78" i="1"/>
  <c r="C78" i="1"/>
  <c r="D76" i="1"/>
  <c r="E76" i="1"/>
  <c r="C76" i="1"/>
  <c r="D72" i="1"/>
  <c r="E72" i="1"/>
  <c r="C72" i="1"/>
  <c r="D70" i="1"/>
  <c r="E70" i="1"/>
  <c r="C70" i="1"/>
  <c r="D68" i="1"/>
  <c r="E68" i="1"/>
  <c r="C68" i="1"/>
  <c r="D74" i="1"/>
  <c r="E74" i="1"/>
  <c r="C74" i="1"/>
  <c r="D66" i="1"/>
  <c r="E66" i="1"/>
  <c r="C66" i="1"/>
  <c r="D64" i="1"/>
  <c r="E64" i="1"/>
  <c r="C64" i="1"/>
  <c r="D62" i="1"/>
  <c r="E62" i="1"/>
  <c r="C62" i="1"/>
  <c r="D49" i="1"/>
  <c r="E49" i="1"/>
  <c r="D40" i="1"/>
  <c r="E40" i="1"/>
  <c r="C40" i="1"/>
  <c r="D38" i="1"/>
  <c r="E38" i="1"/>
  <c r="C38" i="1"/>
  <c r="D34" i="1"/>
  <c r="E34" i="1"/>
  <c r="C34" i="1"/>
  <c r="D29" i="1"/>
  <c r="E29" i="1"/>
  <c r="C61" i="1" l="1"/>
  <c r="E61" i="1"/>
  <c r="D61" i="1"/>
  <c r="D53" i="1" l="1"/>
  <c r="E53" i="1"/>
  <c r="C53" i="1"/>
  <c r="D46" i="1" l="1"/>
  <c r="E46" i="1"/>
  <c r="D122" i="1"/>
  <c r="E122" i="1"/>
  <c r="C122" i="1"/>
  <c r="C121" i="1" s="1"/>
  <c r="C114" i="1" s="1"/>
  <c r="D104" i="1"/>
  <c r="E104" i="1"/>
  <c r="C104" i="1"/>
  <c r="D92" i="1"/>
  <c r="E92" i="1"/>
  <c r="C92" i="1"/>
  <c r="D89" i="1" l="1"/>
  <c r="C89" i="1"/>
  <c r="E89" i="1"/>
  <c r="E31" i="1"/>
  <c r="E26" i="1" s="1"/>
  <c r="D31" i="1"/>
  <c r="D26" i="1" s="1"/>
  <c r="C26" i="1"/>
  <c r="E151" i="1" l="1"/>
  <c r="E150" i="1" s="1"/>
  <c r="E143" i="1" s="1"/>
  <c r="D151" i="1"/>
  <c r="D150" i="1" s="1"/>
  <c r="D143" i="1" s="1"/>
  <c r="C151" i="1"/>
  <c r="C150" i="1" s="1"/>
  <c r="C143" i="1" s="1"/>
  <c r="C49" i="1" l="1"/>
  <c r="C46" i="1" s="1"/>
  <c r="C45" i="1" s="1"/>
  <c r="C37" i="1"/>
  <c r="E121" i="1" l="1"/>
  <c r="E114" i="1" s="1"/>
  <c r="D121" i="1"/>
  <c r="D114" i="1" s="1"/>
  <c r="C83" i="1" l="1"/>
  <c r="D83" i="1"/>
  <c r="E83" i="1"/>
  <c r="E87" i="1" l="1"/>
  <c r="D87" i="1"/>
  <c r="D85" i="1" l="1"/>
  <c r="C85" i="1"/>
  <c r="C82" i="1" s="1"/>
  <c r="D52" i="1"/>
  <c r="C52" i="1"/>
  <c r="D45" i="1"/>
  <c r="D33" i="1"/>
  <c r="C33" i="1"/>
  <c r="D21" i="1"/>
  <c r="D20" i="1" s="1"/>
  <c r="C21" i="1"/>
  <c r="C20" i="1" s="1"/>
  <c r="D15" i="1"/>
  <c r="D14" i="1" s="1"/>
  <c r="C15" i="1"/>
  <c r="C14" i="1" s="1"/>
  <c r="E15" i="1"/>
  <c r="D37" i="1" l="1"/>
  <c r="D36" i="1" s="1"/>
  <c r="D82" i="1"/>
  <c r="C36" i="1"/>
  <c r="D81" i="1" l="1"/>
  <c r="D80" i="1" s="1"/>
  <c r="D13" i="1"/>
  <c r="C81" i="1"/>
  <c r="C80" i="1" s="1"/>
  <c r="C154" i="1" s="1"/>
  <c r="E85" i="1"/>
  <c r="D154" i="1" l="1"/>
  <c r="E82" i="1"/>
  <c r="E37" i="1"/>
  <c r="E45" i="1"/>
  <c r="E52" i="1"/>
  <c r="E33" i="1"/>
  <c r="E21" i="1"/>
  <c r="E20" i="1" s="1"/>
  <c r="E14" i="1"/>
  <c r="E36" i="1" l="1"/>
  <c r="E13" i="1" l="1"/>
  <c r="E81" i="1"/>
  <c r="E80" i="1" s="1"/>
  <c r="E154" i="1" l="1"/>
</calcChain>
</file>

<file path=xl/sharedStrings.xml><?xml version="1.0" encoding="utf-8"?>
<sst xmlns="http://schemas.openxmlformats.org/spreadsheetml/2006/main" count="264" uniqueCount="262">
  <si>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</si>
  <si>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</si>
  <si>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</si>
  <si>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</si>
  <si>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</si>
  <si>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</si>
  <si>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</si>
  <si>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</si>
  <si>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</si>
  <si>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</si>
  <si>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</si>
  <si>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</si>
  <si>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</si>
  <si>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</si>
  <si>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</si>
  <si>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</si>
  <si>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</si>
  <si>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</si>
  <si>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</si>
  <si>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</si>
  <si>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</si>
  <si>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</si>
  <si>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</si>
  <si>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</si>
  <si>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</si>
  <si>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</si>
  <si>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</si>
  <si>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</si>
  <si>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</si>
  <si>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</si>
  <si>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</si>
  <si>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</si>
  <si>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</si>
  <si>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</si>
  <si>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</si>
  <si>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</si>
  <si>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</si>
  <si>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</si>
  <si>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</si>
  <si>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</si>
  <si>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</si>
  <si>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</si>
  <si>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</si>
  <si>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</si>
  <si>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</si>
  <si>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</si>
  <si>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</si>
  <si>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</si>
  <si>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</si>
  <si>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</si>
  <si>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</si>
  <si>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</si>
  <si>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</si>
  <si>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</si>
  <si>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</si>
  <si>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</si>
  <si>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</si>
  <si>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</si>
  <si>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</si>
  <si>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</si>
  <si>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</si>
  <si>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</si>
  <si>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</si>
  <si>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</si>
  <si>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</si>
  <si>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</si>
  <si>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</si>
  <si>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</si>
  <si>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</si>
  <si>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</si>
  <si>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</si>
  <si>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</si>
  <si>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</si>
  <si>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</si>
  <si>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</si>
  <si>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</si>
  <si>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</si>
  <si>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</si>
  <si>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</si>
  <si>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</si>
  <si>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</si>
  <si>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</si>
  <si>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</si>
  <si>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</si>
  <si>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</si>
  <si>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</si>
  <si>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</si>
  <si>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</si>
  <si>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</si>
  <si>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ПРИЛОЖЕНИЕ 1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</si>
  <si>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</si>
  <si>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</si>
  <si>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</si>
  <si>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</si>
  <si>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</si>
  <si>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</si>
  <si>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</si>
  <si>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</si>
  <si>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</si>
  <si>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</si>
  <si>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</si>
  <si>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</si>
  <si>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</si>
  <si>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</si>
  <si>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повышение качества и доступности предоставления государственных и муниципальных услуг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</si>
  <si>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</si>
  <si>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</si>
  <si>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</si>
  <si>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</si>
  <si>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</si>
  <si>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</si>
  <si>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</si>
  <si>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</si>
  <si>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</si>
  <si>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</si>
  <si>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</si>
  <si>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</si>
  <si>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</si>
  <si>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</si>
  <si>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</si>
  <si>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</si>
  <si>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</si>
  <si>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</si>
  <si>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</si>
  <si>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</si>
  <si>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</si>
  <si>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</si>
  <si>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</si>
  <si>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</si>
  <si>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</si>
  <si>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</si>
  <si>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</si>
  <si>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000 2 02 35260 00 0000 150</t>
  </si>
  <si>
    <t>000 2 02 35260 05 0000 150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</si>
  <si>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</si>
  <si>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</si>
  <si>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</si>
  <si>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</si>
  <si>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</si>
  <si>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</si>
  <si>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</si>
  <si>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</si>
  <si>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</si>
  <si>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</si>
  <si>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</si>
  <si>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</si>
  <si>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</si>
  <si>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Сумма на 2021 год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</si>
  <si>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</si>
  <si>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</si>
  <si>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</si>
  <si>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</si>
  <si>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</si>
  <si>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</si>
  <si>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</si>
  <si>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</si>
  <si>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</si>
  <si>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</si>
  <si>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</si>
  <si>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</si>
  <si>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</si>
  <si>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</si>
  <si>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</si>
  <si>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000 2 02 25228 05 0000 150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</si>
  <si>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</si>
  <si>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</si>
  <si>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</si>
  <si>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капитальный ремонт кровель муниципальных образовательных организаций в рамках государственной прораммы "Развитие образования и науки Брянской области" в сфере образования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</si>
  <si>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</si>
  <si>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</si>
  <si>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</si>
  <si>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</si>
  <si>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</si>
  <si>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</si>
  <si>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</si>
  <si>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</si>
  <si>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</si>
  <si>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</si>
  <si>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</si>
  <si>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</si>
  <si>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</si>
  <si>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</si>
  <si>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</si>
  <si>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</si>
  <si>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</si>
  <si>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на 2021 год и на плановый период 2022 и 2023 годов"</t>
  </si>
  <si>
    <t>Сумма на 2022 год</t>
  </si>
  <si>
    <t>Сумма  на 2023 год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</si>
  <si>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</si>
  <si>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</si>
  <si>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</si>
  <si>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</si>
  <si>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</si>
  <si>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</si>
  <si>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</si>
  <si>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</si>
  <si>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000 1 16 01080 01 0000 140</t>
  </si>
  <si>
    <t>000 1 16 01083 01 0000 140</t>
  </si>
  <si>
    <t>000 1 16 01143 01 0000 140</t>
  </si>
  <si>
    <t>000 1 16 01140 01 0000 140</t>
  </si>
  <si>
    <t>000 1 16 01190 01 0000 140</t>
  </si>
  <si>
    <t>000 1 16 01193 01 0000 140</t>
  </si>
  <si>
    <t>000 1 1601330 00 0000 140</t>
  </si>
  <si>
    <t>000 1 16 02010 02 0000 140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</si>
  <si>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</si>
  <si>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</si>
  <si>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</si>
  <si>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</si>
  <si>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</si>
  <si>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</si>
  <si>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</si>
  <si>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</si>
  <si>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>субсидии на приведение в соответствие с брендбуком "Точка роста" помещений муниципальныхобщеобразовательных организаций в рамках государственной программы "Развитие образования и науки Брянской области"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</si>
  <si>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</si>
  <si>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на реализацию отдельных мероприятий по развитию культуры, культурного наследия, туризма, обеспечению устойчивого социально-культурных составляющих качества жизни населения в рамках государственной программы "Развитие культурыи туризма в Брянской области"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</si>
  <si>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</si>
  <si>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000 1 1601333 01 0000 140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</si>
  <si>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</si>
  <si>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</si>
  <si>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</si>
  <si>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</si>
  <si>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</si>
  <si>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</si>
  <si>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</si>
  <si>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</si>
  <si>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</si>
  <si>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</si>
  <si>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</si>
  <si>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</si>
  <si>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</si>
  <si>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</si>
  <si>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</si>
  <si>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</si>
  <si>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</si>
  <si>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</si>
  <si>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</si>
  <si>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</si>
  <si>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Субвенции бюджетам на  компенсацию части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</si>
  <si>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</si>
  <si>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</si>
  <si>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на проведение Всероссийской переписи населения 2020 года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</si>
  <si>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</si>
  <si>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</si>
  <si>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</si>
  <si>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</si>
  <si>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</si>
  <si>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</si>
  <si>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</si>
  <si>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</si>
  <si>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</si>
  <si>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</si>
  <si>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                                                                                                             от «11» декабря 2020 г.  №6-112</t>
  </si>
  <si>
    <t xml:space="preserve">Прогнозируемые доходы  бюджета Жирятинского муниципального  района Брянской области  на 2021 год и на плановый период 2022 и 2023 годов  </t>
  </si>
  <si>
    <t>субсидии на развитие материально-технической базы муниципальных образовательных организаций в сфере физической культуры и спорта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</si>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</sst>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77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/>
    <xf numFmtId="4" fontId="29" fillId="0" borderId="4" xfId="0" applyNumberFormat="1" applyFont="1" applyBorder="1" applyAlignment="1">
      <alignment horizontal="right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5" xfId="0" applyNumberFormat="1" applyFont="1" applyFill="1" applyBorder="1" applyAlignment="1">
      <alignment horizontal="right" vertical="center" shrinkToFit="1"/>
    </xf>
    <xf numFmtId="4" fontId="30" fillId="0" borderId="7" xfId="0" applyNumberFormat="1" applyFont="1" applyBorder="1" applyAlignment="1">
      <alignment horizontal="right" vertical="center" wrapText="1"/>
    </xf>
    <xf numFmtId="4" fontId="30" fillId="34" borderId="1" xfId="0" applyNumberFormat="1" applyFont="1" applyFill="1" applyBorder="1" applyAlignment="1">
      <alignment horizontal="right"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wrapText="1"/>
    </xf>
    <xf numFmtId="0" fontId="31" fillId="0" borderId="4" xfId="0" applyFont="1" applyBorder="1" applyAlignment="1">
      <alignment vertical="center" wrapText="1"/>
    </xf>
    <xf numFmtId="0" fontId="31" fillId="0" borderId="1" xfId="0" applyFont="1" applyBorder="1" applyAlignment="1">
      <alignment horizontal="justify" vertical="center" wrapText="1"/>
    </xf>
    <xf numFmtId="0" fontId="32" fillId="0" borderId="4" xfId="0" applyFont="1" applyBorder="1" applyAlignment="1">
      <alignment vertical="center" wrapText="1"/>
    </xf>
    <xf numFmtId="0" fontId="32" fillId="0" borderId="4" xfId="0" applyFont="1" applyBorder="1" applyAlignment="1">
      <alignment horizontal="justify" vertical="center" wrapText="1"/>
    </xf>
    <xf numFmtId="4" fontId="30" fillId="2" borderId="1" xfId="0" applyNumberFormat="1" applyFont="1" applyFill="1" applyBorder="1" applyAlignment="1">
      <alignment horizontal="right" vertical="center" wrapText="1"/>
    </xf>
    <xf numFmtId="4" fontId="30" fillId="0" borderId="1" xfId="0" applyNumberFormat="1" applyFont="1" applyBorder="1" applyAlignment="1">
      <alignment horizontal="right" vertical="center"/>
    </xf>
    <xf numFmtId="4" fontId="29" fillId="0" borderId="1" xfId="0" applyNumberFormat="1" applyFont="1" applyBorder="1" applyAlignment="1">
      <alignment horizontal="right" vertical="center"/>
    </xf>
    <xf numFmtId="4" fontId="30" fillId="0" borderId="4" xfId="0" applyNumberFormat="1" applyFont="1" applyBorder="1" applyAlignment="1">
      <alignment horizontal="right" vertical="center"/>
    </xf>
    <xf numFmtId="4" fontId="29" fillId="0" borderId="7" xfId="0" applyNumberFormat="1" applyFont="1" applyBorder="1" applyAlignment="1">
      <alignment horizontal="right" vertical="center"/>
    </xf>
    <xf numFmtId="4" fontId="30" fillId="0" borderId="7" xfId="0" applyNumberFormat="1" applyFont="1" applyBorder="1" applyAlignment="1">
      <alignment horizontal="right" vertical="center"/>
    </xf>
    <xf numFmtId="4" fontId="30" fillId="34" borderId="7" xfId="0" applyNumberFormat="1" applyFont="1" applyFill="1" applyBorder="1" applyAlignment="1">
      <alignment horizontal="right" vertical="center"/>
    </xf>
    <xf numFmtId="4" fontId="30" fillId="34" borderId="7" xfId="0" applyNumberFormat="1" applyFont="1" applyFill="1" applyBorder="1" applyAlignment="1">
      <alignment horizontal="right" vertical="center" wrapText="1"/>
    </xf>
    <xf numFmtId="4" fontId="29" fillId="34" borderId="7" xfId="0" applyNumberFormat="1" applyFont="1" applyFill="1" applyBorder="1" applyAlignment="1">
      <alignment horizontal="right" vertical="center"/>
    </xf>
    <xf numFmtId="4" fontId="30" fillId="34" borderId="1" xfId="0" applyNumberFormat="1" applyFont="1" applyFill="1" applyBorder="1" applyAlignment="1">
      <alignment horizontal="right" vertical="center"/>
    </xf>
    <xf numFmtId="4" fontId="30" fillId="0" borderId="2" xfId="0" applyNumberFormat="1" applyFont="1" applyBorder="1" applyAlignment="1">
      <alignment horizontal="right" vertical="center" wrapText="1"/>
    </xf>
    <xf numFmtId="0" fontId="28" fillId="0" borderId="9" xfId="0" applyFont="1" applyFill="1" applyBorder="1" applyAlignment="1">
      <alignment horizontal="justify" vertical="center" wrapText="1"/>
    </xf>
    <xf numFmtId="0" fontId="32" fillId="0" borderId="1" xfId="0" applyFont="1" applyBorder="1" applyAlignment="1">
      <alignment vertical="center" wrapText="1"/>
    </xf>
    <xf numFmtId="0" fontId="32" fillId="0" borderId="2" xfId="0" applyFont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0" fontId="31" fillId="0" borderId="3" xfId="0" applyFont="1" applyBorder="1" applyAlignment="1">
      <alignment horizontal="justify" vertical="center" wrapText="1"/>
    </xf>
    <xf numFmtId="0" fontId="31" fillId="0" borderId="2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justify" vertical="center" wrapText="1"/>
    </xf>
    <xf numFmtId="0" fontId="31" fillId="0" borderId="23" xfId="0" applyFont="1" applyBorder="1" applyAlignment="1">
      <alignment horizontal="justify" vertical="center" wrapText="1"/>
    </xf>
    <xf numFmtId="0" fontId="31" fillId="2" borderId="5" xfId="0" quotePrefix="1" applyNumberFormat="1" applyFont="1" applyFill="1" applyBorder="1" applyAlignment="1">
      <alignment horizontal="left" vertical="center" shrinkToFit="1"/>
    </xf>
    <xf numFmtId="0" fontId="31" fillId="2" borderId="23" xfId="0" applyNumberFormat="1" applyFont="1" applyFill="1" applyBorder="1" applyAlignment="1">
      <alignment horizontal="left" vertical="center" wrapText="1"/>
    </xf>
    <xf numFmtId="0" fontId="31" fillId="2" borderId="1" xfId="0" quotePrefix="1" applyNumberFormat="1" applyFont="1" applyFill="1" applyBorder="1" applyAlignment="1">
      <alignment horizontal="left" vertical="center" shrinkToFit="1"/>
    </xf>
    <xf numFmtId="0" fontId="31" fillId="2" borderId="2" xfId="0" applyNumberFormat="1" applyFont="1" applyFill="1" applyBorder="1" applyAlignment="1">
      <alignment horizontal="left" vertical="center" wrapText="1"/>
    </xf>
    <xf numFmtId="0" fontId="31" fillId="2" borderId="4" xfId="0" quotePrefix="1" applyNumberFormat="1" applyFont="1" applyFill="1" applyBorder="1" applyAlignment="1">
      <alignment horizontal="left" vertical="center" shrinkToFit="1"/>
    </xf>
    <xf numFmtId="0" fontId="31" fillId="2" borderId="8" xfId="0" applyNumberFormat="1" applyFont="1" applyFill="1" applyBorder="1" applyAlignment="1">
      <alignment horizontal="left" vertical="center" wrapText="1"/>
    </xf>
    <xf numFmtId="0" fontId="32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6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2" fillId="0" borderId="1" xfId="0" applyFont="1" applyBorder="1" applyAlignment="1">
      <alignment horizontal="justify" vertical="center" wrapText="1"/>
    </xf>
    <xf numFmtId="0" fontId="32" fillId="0" borderId="6" xfId="0" applyFont="1" applyBorder="1" applyAlignment="1">
      <alignment vertical="center" wrapText="1"/>
    </xf>
    <xf numFmtId="0" fontId="31" fillId="34" borderId="1" xfId="0" applyFont="1" applyFill="1" applyBorder="1" applyAlignment="1" applyProtection="1">
      <alignment horizontal="left" vertical="center" wrapText="1"/>
      <protection locked="0"/>
    </xf>
    <xf numFmtId="0" fontId="32" fillId="34" borderId="1" xfId="0" applyFont="1" applyFill="1" applyBorder="1" applyAlignment="1">
      <alignment vertical="center" wrapText="1"/>
    </xf>
    <xf numFmtId="0" fontId="32" fillId="34" borderId="1" xfId="0" applyFont="1" applyFill="1" applyBorder="1" applyAlignment="1">
      <alignment horizontal="justify" vertical="center" wrapText="1"/>
    </xf>
    <xf numFmtId="0" fontId="31" fillId="34" borderId="1" xfId="0" applyFont="1" applyFill="1" applyBorder="1" applyAlignment="1">
      <alignment vertical="center" wrapText="1"/>
    </xf>
    <xf numFmtId="0" fontId="31" fillId="34" borderId="0" xfId="0" applyFont="1" applyFill="1" applyBorder="1" applyAlignment="1">
      <alignment horizontal="justify" vertical="center" wrapText="1"/>
    </xf>
    <xf numFmtId="0" fontId="31" fillId="34" borderId="2" xfId="0" applyFont="1" applyFill="1" applyBorder="1" applyAlignment="1">
      <alignment horizontal="justify" vertical="center" wrapText="1"/>
    </xf>
    <xf numFmtId="0" fontId="31" fillId="34" borderId="1" xfId="0" applyFont="1" applyFill="1" applyBorder="1" applyAlignment="1">
      <alignment horizontal="justify" vertical="center" wrapText="1"/>
    </xf>
    <xf numFmtId="0" fontId="31" fillId="34" borderId="5" xfId="0" applyFont="1" applyFill="1" applyBorder="1" applyAlignment="1">
      <alignment vertical="center" wrapText="1"/>
    </xf>
    <xf numFmtId="0" fontId="31" fillId="34" borderId="6" xfId="0" applyFont="1" applyFill="1" applyBorder="1" applyAlignment="1">
      <alignment vertical="center" wrapText="1"/>
    </xf>
    <xf numFmtId="0" fontId="31" fillId="0" borderId="4" xfId="0" applyFont="1" applyBorder="1" applyAlignment="1">
      <alignment horizontal="justify" vertical="center" wrapText="1"/>
    </xf>
    <xf numFmtId="4" fontId="33" fillId="0" borderId="1" xfId="0" applyNumberFormat="1" applyFont="1" applyBorder="1" applyAlignment="1">
      <alignment horizontal="right" vertical="center" wrapText="1"/>
    </xf>
    <xf numFmtId="4" fontId="33" fillId="0" borderId="1" xfId="0" applyNumberFormat="1" applyFont="1" applyBorder="1" applyAlignment="1">
      <alignment horizontal="right" vertical="center"/>
    </xf>
    <xf numFmtId="4" fontId="30" fillId="0" borderId="7" xfId="0" applyNumberFormat="1" applyFont="1" applyBorder="1"/>
    <xf numFmtId="4" fontId="29" fillId="0" borderId="7" xfId="0" applyNumberFormat="1" applyFont="1" applyBorder="1"/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abSelected="1" view="pageBreakPreview" zoomScaleNormal="100" zoomScaleSheetLayoutView="100" workbookViewId="0">
      <selection activeCell="C2" sqref="C2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1:5" x14ac:dyDescent="0.25">
      <c r="B1" s="5"/>
      <c r="C1" s="6"/>
      <c r="D1" s="6"/>
      <c r="E1" s="5" t="s">
        <v>89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251</v>
      </c>
    </row>
    <row r="5" spans="1:5" x14ac:dyDescent="0.25">
      <c r="E5" s="1" t="s">
        <v>183</v>
      </c>
    </row>
    <row r="6" spans="1:5" x14ac:dyDescent="0.25">
      <c r="B6" s="75" t="s">
        <v>185</v>
      </c>
      <c r="C6" s="75"/>
      <c r="D6" s="75"/>
      <c r="E6" s="75"/>
    </row>
    <row r="7" spans="1:5" ht="14.45" x14ac:dyDescent="0.3">
      <c r="B7" s="4"/>
      <c r="C7" s="6"/>
      <c r="D7" s="6"/>
      <c r="E7" s="4"/>
    </row>
    <row r="8" spans="1:5" ht="54" customHeight="1" x14ac:dyDescent="0.25">
      <c r="A8" s="67" t="s">
        <v>252</v>
      </c>
      <c r="B8" s="67"/>
      <c r="C8" s="67"/>
      <c r="D8" s="67"/>
      <c r="E8" s="67"/>
    </row>
    <row r="9" spans="1:5" x14ac:dyDescent="0.25">
      <c r="E9" s="2" t="s">
        <v>2</v>
      </c>
    </row>
    <row r="10" spans="1:5" x14ac:dyDescent="0.25">
      <c r="A10" s="68" t="s">
        <v>76</v>
      </c>
      <c r="B10" s="70" t="s">
        <v>3</v>
      </c>
      <c r="C10" s="76" t="s">
        <v>147</v>
      </c>
      <c r="D10" s="76" t="s">
        <v>186</v>
      </c>
      <c r="E10" s="73" t="s">
        <v>187</v>
      </c>
    </row>
    <row r="11" spans="1:5" x14ac:dyDescent="0.25">
      <c r="A11" s="69"/>
      <c r="B11" s="71"/>
      <c r="C11" s="71"/>
      <c r="D11" s="71"/>
      <c r="E11" s="74"/>
    </row>
    <row r="12" spans="1:5" x14ac:dyDescent="0.25">
      <c r="A12" s="69"/>
      <c r="B12" s="72"/>
      <c r="C12" s="72"/>
      <c r="D12" s="72"/>
      <c r="E12" s="74"/>
    </row>
    <row r="13" spans="1:5" x14ac:dyDescent="0.25">
      <c r="A13" s="34" t="s">
        <v>4</v>
      </c>
      <c r="B13" s="35" t="s">
        <v>5</v>
      </c>
      <c r="C13" s="8">
        <f>C14+C20+C26+C33+C36+C45+C52+C57+C61</f>
        <v>51999329</v>
      </c>
      <c r="D13" s="8">
        <f t="shared" ref="D13:E13" si="0">D14+D20+D26+D33+D36+D45+D52+D61</f>
        <v>52975712</v>
      </c>
      <c r="E13" s="8">
        <f t="shared" si="0"/>
        <v>56121660</v>
      </c>
    </row>
    <row r="14" spans="1:5" x14ac:dyDescent="0.25">
      <c r="A14" s="34" t="s">
        <v>6</v>
      </c>
      <c r="B14" s="36" t="s">
        <v>7</v>
      </c>
      <c r="C14" s="9">
        <f t="shared" ref="C14:D14" si="1">C15</f>
        <v>39847665</v>
      </c>
      <c r="D14" s="9">
        <f t="shared" si="1"/>
        <v>42519895</v>
      </c>
      <c r="E14" s="9">
        <f>E15</f>
        <v>45585100</v>
      </c>
    </row>
    <row r="15" spans="1:5" x14ac:dyDescent="0.25">
      <c r="A15" s="16" t="s">
        <v>8</v>
      </c>
      <c r="B15" s="37" t="s">
        <v>9</v>
      </c>
      <c r="C15" s="10">
        <f t="shared" ref="C15:D15" si="2">C16+C17+C18+C19</f>
        <v>39847665</v>
      </c>
      <c r="D15" s="10">
        <f t="shared" si="2"/>
        <v>42519895</v>
      </c>
      <c r="E15" s="10">
        <f>E16+E17+E18+E19</f>
        <v>45585100</v>
      </c>
    </row>
    <row r="16" spans="1:5" ht="63.75" x14ac:dyDescent="0.25">
      <c r="A16" s="16" t="s">
        <v>10</v>
      </c>
      <c r="B16" s="38" t="s">
        <v>11</v>
      </c>
      <c r="C16" s="11">
        <v>39606665</v>
      </c>
      <c r="D16" s="11">
        <v>42271895</v>
      </c>
      <c r="E16" s="11">
        <v>45331100</v>
      </c>
    </row>
    <row r="17" spans="1:5" ht="84.75" customHeight="1" x14ac:dyDescent="0.25">
      <c r="A17" s="16" t="s">
        <v>12</v>
      </c>
      <c r="B17" s="39" t="s">
        <v>13</v>
      </c>
      <c r="C17" s="11">
        <v>90500</v>
      </c>
      <c r="D17" s="11">
        <v>92300</v>
      </c>
      <c r="E17" s="11">
        <v>95000</v>
      </c>
    </row>
    <row r="18" spans="1:5" ht="38.25" x14ac:dyDescent="0.25">
      <c r="A18" s="16" t="s">
        <v>14</v>
      </c>
      <c r="B18" s="38" t="s">
        <v>15</v>
      </c>
      <c r="C18" s="11">
        <v>132500</v>
      </c>
      <c r="D18" s="11">
        <v>136700</v>
      </c>
      <c r="E18" s="11">
        <v>140000</v>
      </c>
    </row>
    <row r="19" spans="1:5" ht="76.5" x14ac:dyDescent="0.25">
      <c r="A19" s="16" t="s">
        <v>16</v>
      </c>
      <c r="B19" s="40" t="s">
        <v>17</v>
      </c>
      <c r="C19" s="11">
        <v>18000</v>
      </c>
      <c r="D19" s="11">
        <v>19000</v>
      </c>
      <c r="E19" s="11">
        <v>19000</v>
      </c>
    </row>
    <row r="20" spans="1:5" ht="25.5" x14ac:dyDescent="0.25">
      <c r="A20" s="41" t="s">
        <v>217</v>
      </c>
      <c r="B20" s="42" t="s">
        <v>18</v>
      </c>
      <c r="C20" s="13">
        <f t="shared" ref="C20:D20" si="3">C21</f>
        <v>7198690</v>
      </c>
      <c r="D20" s="13">
        <f t="shared" si="3"/>
        <v>7584820</v>
      </c>
      <c r="E20" s="13">
        <f>E21</f>
        <v>7641843</v>
      </c>
    </row>
    <row r="21" spans="1:5" ht="25.5" x14ac:dyDescent="0.25">
      <c r="A21" s="43" t="s">
        <v>19</v>
      </c>
      <c r="B21" s="44" t="s">
        <v>77</v>
      </c>
      <c r="C21" s="12">
        <f t="shared" ref="C21:D21" si="4">C22+C23+C24+C25</f>
        <v>7198690</v>
      </c>
      <c r="D21" s="12">
        <f t="shared" si="4"/>
        <v>7584820</v>
      </c>
      <c r="E21" s="12">
        <f>E22+E23+E24+E25</f>
        <v>7641843</v>
      </c>
    </row>
    <row r="22" spans="1:5" ht="89.25" customHeight="1" x14ac:dyDescent="0.25">
      <c r="A22" s="43" t="s">
        <v>148</v>
      </c>
      <c r="B22" s="44" t="s">
        <v>152</v>
      </c>
      <c r="C22" s="22">
        <v>3305383</v>
      </c>
      <c r="D22" s="22">
        <v>3486882</v>
      </c>
      <c r="E22" s="23">
        <v>3538031</v>
      </c>
    </row>
    <row r="23" spans="1:5" ht="102" customHeight="1" x14ac:dyDescent="0.25">
      <c r="A23" s="43" t="s">
        <v>149</v>
      </c>
      <c r="B23" s="44" t="s">
        <v>153</v>
      </c>
      <c r="C23" s="22">
        <v>18831</v>
      </c>
      <c r="D23" s="22">
        <v>19673</v>
      </c>
      <c r="E23" s="23">
        <v>19764</v>
      </c>
    </row>
    <row r="24" spans="1:5" ht="109.5" customHeight="1" x14ac:dyDescent="0.25">
      <c r="A24" s="43" t="s">
        <v>150</v>
      </c>
      <c r="B24" s="44" t="s">
        <v>154</v>
      </c>
      <c r="C24" s="22">
        <v>4348043</v>
      </c>
      <c r="D24" s="22">
        <v>4574982</v>
      </c>
      <c r="E24" s="23">
        <v>4627210</v>
      </c>
    </row>
    <row r="25" spans="1:5" ht="89.25" x14ac:dyDescent="0.25">
      <c r="A25" s="45" t="s">
        <v>151</v>
      </c>
      <c r="B25" s="46" t="s">
        <v>155</v>
      </c>
      <c r="C25" s="22">
        <v>-473567</v>
      </c>
      <c r="D25" s="22">
        <v>-496717</v>
      </c>
      <c r="E25" s="23">
        <v>-543162</v>
      </c>
    </row>
    <row r="26" spans="1:5" x14ac:dyDescent="0.25">
      <c r="A26" s="34" t="s">
        <v>20</v>
      </c>
      <c r="B26" s="35" t="s">
        <v>21</v>
      </c>
      <c r="C26" s="24">
        <f>C27+C29+C31</f>
        <v>963636</v>
      </c>
      <c r="D26" s="26">
        <f>D27+D29+D31</f>
        <v>462600</v>
      </c>
      <c r="E26" s="26">
        <f>E27+E29+E31</f>
        <v>481320</v>
      </c>
    </row>
    <row r="27" spans="1:5" ht="25.5" x14ac:dyDescent="0.25">
      <c r="A27" s="16" t="s">
        <v>22</v>
      </c>
      <c r="B27" s="38" t="s">
        <v>23</v>
      </c>
      <c r="C27" s="23">
        <v>367000</v>
      </c>
      <c r="D27" s="27">
        <v>0</v>
      </c>
      <c r="E27" s="27">
        <v>0</v>
      </c>
    </row>
    <row r="28" spans="1:5" ht="25.5" x14ac:dyDescent="0.25">
      <c r="A28" s="16" t="s">
        <v>24</v>
      </c>
      <c r="B28" s="38" t="s">
        <v>23</v>
      </c>
      <c r="C28" s="11">
        <v>367000</v>
      </c>
      <c r="D28" s="11">
        <v>0</v>
      </c>
      <c r="E28" s="27">
        <v>0</v>
      </c>
    </row>
    <row r="29" spans="1:5" x14ac:dyDescent="0.25">
      <c r="A29" s="16" t="s">
        <v>25</v>
      </c>
      <c r="B29" s="39" t="s">
        <v>26</v>
      </c>
      <c r="C29" s="23">
        <v>236636</v>
      </c>
      <c r="D29" s="23">
        <f t="shared" ref="D29:E29" si="5">D30</f>
        <v>159600</v>
      </c>
      <c r="E29" s="23">
        <f t="shared" si="5"/>
        <v>166320</v>
      </c>
    </row>
    <row r="30" spans="1:5" x14ac:dyDescent="0.25">
      <c r="A30" s="16" t="s">
        <v>27</v>
      </c>
      <c r="B30" s="38" t="s">
        <v>26</v>
      </c>
      <c r="C30" s="11">
        <v>236636</v>
      </c>
      <c r="D30" s="11">
        <v>159600</v>
      </c>
      <c r="E30" s="27">
        <v>166320</v>
      </c>
    </row>
    <row r="31" spans="1:5" ht="25.5" x14ac:dyDescent="0.25">
      <c r="A31" s="16" t="s">
        <v>161</v>
      </c>
      <c r="B31" s="38" t="s">
        <v>160</v>
      </c>
      <c r="C31" s="11">
        <v>360000</v>
      </c>
      <c r="D31" s="14">
        <f>D32</f>
        <v>303000</v>
      </c>
      <c r="E31" s="27">
        <f>E32</f>
        <v>315000</v>
      </c>
    </row>
    <row r="32" spans="1:5" ht="38.25" x14ac:dyDescent="0.25">
      <c r="A32" s="16" t="s">
        <v>159</v>
      </c>
      <c r="B32" s="38" t="s">
        <v>162</v>
      </c>
      <c r="C32" s="11">
        <v>360000</v>
      </c>
      <c r="D32" s="14">
        <v>303000</v>
      </c>
      <c r="E32" s="27">
        <v>315000</v>
      </c>
    </row>
    <row r="33" spans="1:5" x14ac:dyDescent="0.25">
      <c r="A33" s="34" t="s">
        <v>28</v>
      </c>
      <c r="B33" s="35" t="s">
        <v>29</v>
      </c>
      <c r="C33" s="24">
        <f t="shared" ref="C33:E34" si="6">C34</f>
        <v>220000</v>
      </c>
      <c r="D33" s="26">
        <f t="shared" si="6"/>
        <v>225000</v>
      </c>
      <c r="E33" s="26">
        <f>E34</f>
        <v>230000</v>
      </c>
    </row>
    <row r="34" spans="1:5" ht="25.5" x14ac:dyDescent="0.25">
      <c r="A34" s="16" t="s">
        <v>30</v>
      </c>
      <c r="B34" s="38" t="s">
        <v>31</v>
      </c>
      <c r="C34" s="23">
        <f>C35</f>
        <v>220000</v>
      </c>
      <c r="D34" s="23">
        <f t="shared" si="6"/>
        <v>225000</v>
      </c>
      <c r="E34" s="23">
        <f t="shared" si="6"/>
        <v>230000</v>
      </c>
    </row>
    <row r="35" spans="1:5" ht="38.25" x14ac:dyDescent="0.25">
      <c r="A35" s="16" t="s">
        <v>32</v>
      </c>
      <c r="B35" s="38" t="s">
        <v>33</v>
      </c>
      <c r="C35" s="11">
        <v>220000</v>
      </c>
      <c r="D35" s="11">
        <v>225000</v>
      </c>
      <c r="E35" s="27">
        <v>230000</v>
      </c>
    </row>
    <row r="36" spans="1:5" ht="38.25" x14ac:dyDescent="0.25">
      <c r="A36" s="34" t="s">
        <v>34</v>
      </c>
      <c r="B36" s="47" t="s">
        <v>35</v>
      </c>
      <c r="C36" s="24">
        <f t="shared" ref="C36:D36" si="7">C37+C42</f>
        <v>1716557</v>
      </c>
      <c r="D36" s="26">
        <f t="shared" si="7"/>
        <v>1716557</v>
      </c>
      <c r="E36" s="26">
        <f>E37+E42</f>
        <v>1716557</v>
      </c>
    </row>
    <row r="37" spans="1:5" ht="63.75" x14ac:dyDescent="0.25">
      <c r="A37" s="16" t="s">
        <v>36</v>
      </c>
      <c r="B37" s="48" t="s">
        <v>37</v>
      </c>
      <c r="C37" s="23">
        <f>C38+C40</f>
        <v>1716557</v>
      </c>
      <c r="D37" s="27">
        <f t="shared" ref="D37" si="8">D38+D40</f>
        <v>1716557</v>
      </c>
      <c r="E37" s="27">
        <f>E38+E40</f>
        <v>1716557</v>
      </c>
    </row>
    <row r="38" spans="1:5" ht="51" x14ac:dyDescent="0.25">
      <c r="A38" s="49" t="s">
        <v>38</v>
      </c>
      <c r="B38" s="48" t="s">
        <v>39</v>
      </c>
      <c r="C38" s="23">
        <f>C39</f>
        <v>928224</v>
      </c>
      <c r="D38" s="23">
        <f t="shared" ref="D38:E38" si="9">D39</f>
        <v>928224</v>
      </c>
      <c r="E38" s="23">
        <f t="shared" si="9"/>
        <v>928224</v>
      </c>
    </row>
    <row r="39" spans="1:5" ht="76.5" x14ac:dyDescent="0.25">
      <c r="A39" s="16" t="s">
        <v>90</v>
      </c>
      <c r="B39" s="48" t="s">
        <v>218</v>
      </c>
      <c r="C39" s="23">
        <v>928224</v>
      </c>
      <c r="D39" s="27">
        <v>928224</v>
      </c>
      <c r="E39" s="27">
        <v>928224</v>
      </c>
    </row>
    <row r="40" spans="1:5" ht="63.75" x14ac:dyDescent="0.25">
      <c r="A40" s="16" t="s">
        <v>40</v>
      </c>
      <c r="B40" s="48" t="s">
        <v>41</v>
      </c>
      <c r="C40" s="23">
        <f>C41</f>
        <v>788333</v>
      </c>
      <c r="D40" s="23">
        <f t="shared" ref="D40:E40" si="10">D41</f>
        <v>788333</v>
      </c>
      <c r="E40" s="23">
        <f t="shared" si="10"/>
        <v>788333</v>
      </c>
    </row>
    <row r="41" spans="1:5" ht="51" x14ac:dyDescent="0.25">
      <c r="A41" s="49" t="s">
        <v>42</v>
      </c>
      <c r="B41" s="48" t="s">
        <v>43</v>
      </c>
      <c r="C41" s="23">
        <v>788333</v>
      </c>
      <c r="D41" s="27">
        <v>788333</v>
      </c>
      <c r="E41" s="27">
        <v>788333</v>
      </c>
    </row>
    <row r="42" spans="1:5" ht="25.5" hidden="1" x14ac:dyDescent="0.25">
      <c r="A42" s="16" t="s">
        <v>44</v>
      </c>
      <c r="B42" s="48" t="s">
        <v>45</v>
      </c>
      <c r="C42" s="64"/>
      <c r="D42" s="27"/>
      <c r="E42" s="27"/>
    </row>
    <row r="43" spans="1:5" ht="38.25" hidden="1" x14ac:dyDescent="0.25">
      <c r="A43" s="16" t="s">
        <v>46</v>
      </c>
      <c r="B43" s="48" t="s">
        <v>47</v>
      </c>
      <c r="C43" s="64"/>
      <c r="D43" s="27"/>
      <c r="E43" s="27"/>
    </row>
    <row r="44" spans="1:5" ht="38.25" hidden="1" x14ac:dyDescent="0.25">
      <c r="A44" s="16" t="s">
        <v>48</v>
      </c>
      <c r="B44" s="50" t="s">
        <v>49</v>
      </c>
      <c r="C44" s="63"/>
      <c r="D44" s="11"/>
      <c r="E44" s="23"/>
    </row>
    <row r="45" spans="1:5" ht="30.75" customHeight="1" x14ac:dyDescent="0.25">
      <c r="A45" s="34" t="s">
        <v>219</v>
      </c>
      <c r="B45" s="34" t="s">
        <v>50</v>
      </c>
      <c r="C45" s="26">
        <f>C46</f>
        <v>101692</v>
      </c>
      <c r="D45" s="26">
        <f t="shared" ref="D45" si="11">D46</f>
        <v>21840</v>
      </c>
      <c r="E45" s="26">
        <f>E46</f>
        <v>21840</v>
      </c>
    </row>
    <row r="46" spans="1:5" x14ac:dyDescent="0.25">
      <c r="A46" s="16" t="s">
        <v>51</v>
      </c>
      <c r="B46" s="50" t="s">
        <v>52</v>
      </c>
      <c r="C46" s="23">
        <f>C47+C48+C49</f>
        <v>101692</v>
      </c>
      <c r="D46" s="23">
        <f t="shared" ref="D46:E46" si="12">D47+D48+D49</f>
        <v>21840</v>
      </c>
      <c r="E46" s="23">
        <f t="shared" si="12"/>
        <v>21840</v>
      </c>
    </row>
    <row r="47" spans="1:5" ht="30" customHeight="1" x14ac:dyDescent="0.25">
      <c r="A47" s="16" t="s">
        <v>53</v>
      </c>
      <c r="B47" s="48" t="s">
        <v>54</v>
      </c>
      <c r="C47" s="11">
        <v>35652</v>
      </c>
      <c r="D47" s="11">
        <v>9800</v>
      </c>
      <c r="E47" s="27">
        <v>9800</v>
      </c>
    </row>
    <row r="48" spans="1:5" x14ac:dyDescent="0.25">
      <c r="A48" s="16" t="s">
        <v>55</v>
      </c>
      <c r="B48" s="48" t="s">
        <v>56</v>
      </c>
      <c r="C48" s="11">
        <v>1000</v>
      </c>
      <c r="D48" s="11">
        <v>1000</v>
      </c>
      <c r="E48" s="27">
        <v>1000</v>
      </c>
    </row>
    <row r="49" spans="1:6" x14ac:dyDescent="0.25">
      <c r="A49" s="16" t="s">
        <v>157</v>
      </c>
      <c r="B49" s="48" t="s">
        <v>57</v>
      </c>
      <c r="C49" s="11">
        <f>C50+C51</f>
        <v>65040</v>
      </c>
      <c r="D49" s="11">
        <f t="shared" ref="D49:E49" si="13">D50+D51</f>
        <v>11040</v>
      </c>
      <c r="E49" s="11">
        <f t="shared" si="13"/>
        <v>11040</v>
      </c>
    </row>
    <row r="50" spans="1:6" x14ac:dyDescent="0.25">
      <c r="A50" s="16" t="s">
        <v>105</v>
      </c>
      <c r="B50" s="48" t="s">
        <v>158</v>
      </c>
      <c r="C50" s="11">
        <v>2000</v>
      </c>
      <c r="D50" s="11">
        <v>2000</v>
      </c>
      <c r="E50" s="27">
        <v>2000</v>
      </c>
    </row>
    <row r="51" spans="1:6" x14ac:dyDescent="0.25">
      <c r="A51" s="16" t="s">
        <v>145</v>
      </c>
      <c r="B51" s="16" t="s">
        <v>146</v>
      </c>
      <c r="C51" s="11">
        <v>63040</v>
      </c>
      <c r="D51" s="11">
        <v>9040</v>
      </c>
      <c r="E51" s="23">
        <v>9040</v>
      </c>
    </row>
    <row r="52" spans="1:6" ht="25.5" x14ac:dyDescent="0.25">
      <c r="A52" s="34" t="s">
        <v>58</v>
      </c>
      <c r="B52" s="34" t="s">
        <v>59</v>
      </c>
      <c r="C52" s="24">
        <f t="shared" ref="C52:D52" si="14">C53</f>
        <v>145000</v>
      </c>
      <c r="D52" s="24">
        <f t="shared" si="14"/>
        <v>145000</v>
      </c>
      <c r="E52" s="24">
        <f>E53</f>
        <v>145000</v>
      </c>
      <c r="F52" s="7"/>
    </row>
    <row r="53" spans="1:6" x14ac:dyDescent="0.25">
      <c r="A53" s="16" t="s">
        <v>60</v>
      </c>
      <c r="B53" s="50" t="s">
        <v>61</v>
      </c>
      <c r="C53" s="23">
        <f>C54+C56</f>
        <v>145000</v>
      </c>
      <c r="D53" s="23">
        <f t="shared" ref="D53:E53" si="15">D54+D56</f>
        <v>145000</v>
      </c>
      <c r="E53" s="23">
        <f t="shared" si="15"/>
        <v>145000</v>
      </c>
      <c r="F53" s="7"/>
    </row>
    <row r="54" spans="1:6" ht="25.5" x14ac:dyDescent="0.25">
      <c r="A54" s="49" t="s">
        <v>156</v>
      </c>
      <c r="B54" s="48" t="s">
        <v>179</v>
      </c>
      <c r="C54" s="23">
        <v>140000</v>
      </c>
      <c r="D54" s="23">
        <v>140000</v>
      </c>
      <c r="E54" s="23">
        <v>140000</v>
      </c>
      <c r="F54" s="7"/>
    </row>
    <row r="55" spans="1:6" ht="38.25" x14ac:dyDescent="0.25">
      <c r="A55" s="18" t="s">
        <v>180</v>
      </c>
      <c r="B55" s="50" t="s">
        <v>178</v>
      </c>
      <c r="C55" s="25">
        <v>140000</v>
      </c>
      <c r="D55" s="25">
        <v>140000</v>
      </c>
      <c r="E55" s="25">
        <v>140000</v>
      </c>
      <c r="F55" s="7"/>
    </row>
    <row r="56" spans="1:6" ht="25.5" x14ac:dyDescent="0.25">
      <c r="A56" s="16" t="s">
        <v>181</v>
      </c>
      <c r="B56" s="16" t="s">
        <v>182</v>
      </c>
      <c r="C56" s="23">
        <v>5000</v>
      </c>
      <c r="D56" s="23">
        <v>5000</v>
      </c>
      <c r="E56" s="23">
        <v>5000</v>
      </c>
      <c r="F56" s="7"/>
    </row>
    <row r="57" spans="1:6" ht="25.5" x14ac:dyDescent="0.25">
      <c r="A57" s="34" t="s">
        <v>254</v>
      </c>
      <c r="B57" s="34" t="s">
        <v>255</v>
      </c>
      <c r="C57" s="26">
        <v>1334089</v>
      </c>
      <c r="D57" s="27"/>
      <c r="E57" s="27"/>
      <c r="F57" s="7"/>
    </row>
    <row r="58" spans="1:6" ht="25.5" x14ac:dyDescent="0.25">
      <c r="A58" s="16" t="s">
        <v>256</v>
      </c>
      <c r="B58" s="16" t="s">
        <v>257</v>
      </c>
      <c r="C58" s="27">
        <v>1334089</v>
      </c>
      <c r="D58" s="27"/>
      <c r="E58" s="27"/>
      <c r="F58" s="7"/>
    </row>
    <row r="59" spans="1:6" ht="25.5" x14ac:dyDescent="0.25">
      <c r="A59" s="16" t="s">
        <v>258</v>
      </c>
      <c r="B59" s="16" t="s">
        <v>259</v>
      </c>
      <c r="C59" s="27">
        <v>1334089</v>
      </c>
      <c r="D59" s="27"/>
      <c r="E59" s="27"/>
      <c r="F59" s="7"/>
    </row>
    <row r="60" spans="1:6" ht="38.25" x14ac:dyDescent="0.25">
      <c r="A60" s="16" t="s">
        <v>260</v>
      </c>
      <c r="B60" s="16" t="s">
        <v>261</v>
      </c>
      <c r="C60" s="27">
        <v>1334089</v>
      </c>
      <c r="D60" s="27"/>
      <c r="E60" s="27"/>
      <c r="F60" s="7"/>
    </row>
    <row r="61" spans="1:6" x14ac:dyDescent="0.25">
      <c r="A61" s="16"/>
      <c r="B61" s="34" t="s">
        <v>63</v>
      </c>
      <c r="C61" s="26">
        <f>C62+C64+C66+C68+C70+C72+C74+C76+C78</f>
        <v>472000</v>
      </c>
      <c r="D61" s="26">
        <f t="shared" ref="D61:E61" si="16">D62+D64+D66+D68+D70+D72+D74+D76+D78</f>
        <v>300000</v>
      </c>
      <c r="E61" s="26">
        <f t="shared" si="16"/>
        <v>300000</v>
      </c>
    </row>
    <row r="62" spans="1:6" ht="55.15" customHeight="1" x14ac:dyDescent="0.25">
      <c r="A62" s="16"/>
      <c r="B62" s="16" t="s">
        <v>220</v>
      </c>
      <c r="C62" s="27">
        <f>C63</f>
        <v>10000</v>
      </c>
      <c r="D62" s="27">
        <f t="shared" ref="D62:E62" si="17">D63</f>
        <v>10000</v>
      </c>
      <c r="E62" s="27">
        <f t="shared" si="17"/>
        <v>10000</v>
      </c>
    </row>
    <row r="63" spans="1:6" ht="74.25" customHeight="1" x14ac:dyDescent="0.25">
      <c r="A63" s="16"/>
      <c r="B63" s="16" t="s">
        <v>221</v>
      </c>
      <c r="C63" s="14">
        <v>10000</v>
      </c>
      <c r="D63" s="14">
        <v>10000</v>
      </c>
      <c r="E63" s="14">
        <v>10000</v>
      </c>
    </row>
    <row r="64" spans="1:6" ht="74.25" customHeight="1" x14ac:dyDescent="0.25">
      <c r="A64" s="34" t="s">
        <v>62</v>
      </c>
      <c r="B64" s="16" t="s">
        <v>222</v>
      </c>
      <c r="C64" s="14">
        <f>C65</f>
        <v>30000</v>
      </c>
      <c r="D64" s="14">
        <f t="shared" ref="D64:E64" si="18">D65</f>
        <v>30000</v>
      </c>
      <c r="E64" s="14">
        <f t="shared" si="18"/>
        <v>30000</v>
      </c>
    </row>
    <row r="65" spans="1:5" ht="90.75" customHeight="1" x14ac:dyDescent="0.25">
      <c r="A65" s="16" t="s">
        <v>192</v>
      </c>
      <c r="B65" s="16" t="s">
        <v>223</v>
      </c>
      <c r="C65" s="14">
        <v>30000</v>
      </c>
      <c r="D65" s="14">
        <v>30000</v>
      </c>
      <c r="E65" s="14">
        <v>30000</v>
      </c>
    </row>
    <row r="66" spans="1:5" ht="90.75" customHeight="1" x14ac:dyDescent="0.25">
      <c r="A66" s="16" t="s">
        <v>188</v>
      </c>
      <c r="B66" s="16" t="s">
        <v>224</v>
      </c>
      <c r="C66" s="14">
        <f>C67</f>
        <v>80000</v>
      </c>
      <c r="D66" s="14">
        <f t="shared" ref="D66:E66" si="19">D67</f>
        <v>80000</v>
      </c>
      <c r="E66" s="14">
        <f t="shared" si="19"/>
        <v>80000</v>
      </c>
    </row>
    <row r="67" spans="1:5" ht="90.75" customHeight="1" x14ac:dyDescent="0.25">
      <c r="A67" s="16" t="s">
        <v>193</v>
      </c>
      <c r="B67" s="16" t="s">
        <v>225</v>
      </c>
      <c r="C67" s="14">
        <v>80000</v>
      </c>
      <c r="D67" s="14">
        <v>80000</v>
      </c>
      <c r="E67" s="14">
        <v>80000</v>
      </c>
    </row>
    <row r="68" spans="1:5" ht="90.75" customHeight="1" x14ac:dyDescent="0.25">
      <c r="A68" s="16" t="s">
        <v>189</v>
      </c>
      <c r="B68" s="16" t="s">
        <v>226</v>
      </c>
      <c r="C68" s="14">
        <f>C69</f>
        <v>5000</v>
      </c>
      <c r="D68" s="14">
        <f t="shared" ref="D68:E68" si="20">D69</f>
        <v>5000</v>
      </c>
      <c r="E68" s="14">
        <f t="shared" si="20"/>
        <v>5000</v>
      </c>
    </row>
    <row r="69" spans="1:5" ht="90.75" customHeight="1" x14ac:dyDescent="0.25">
      <c r="A69" s="16" t="s">
        <v>194</v>
      </c>
      <c r="B69" s="16" t="s">
        <v>227</v>
      </c>
      <c r="C69" s="14">
        <v>5000</v>
      </c>
      <c r="D69" s="14">
        <v>5000</v>
      </c>
      <c r="E69" s="14">
        <v>5000</v>
      </c>
    </row>
    <row r="70" spans="1:5" ht="90.75" customHeight="1" x14ac:dyDescent="0.25">
      <c r="A70" s="16" t="s">
        <v>191</v>
      </c>
      <c r="B70" s="16" t="s">
        <v>228</v>
      </c>
      <c r="C70" s="14">
        <f>C71</f>
        <v>20000</v>
      </c>
      <c r="D70" s="14">
        <f t="shared" ref="D70:E70" si="21">D71</f>
        <v>20000</v>
      </c>
      <c r="E70" s="14">
        <f t="shared" si="21"/>
        <v>20000</v>
      </c>
    </row>
    <row r="71" spans="1:5" ht="90.75" customHeight="1" x14ac:dyDescent="0.25">
      <c r="A71" s="16" t="s">
        <v>196</v>
      </c>
      <c r="B71" s="16" t="s">
        <v>229</v>
      </c>
      <c r="C71" s="14">
        <v>20000</v>
      </c>
      <c r="D71" s="14">
        <v>20000</v>
      </c>
      <c r="E71" s="14">
        <v>20000</v>
      </c>
    </row>
    <row r="72" spans="1:5" ht="90.75" customHeight="1" x14ac:dyDescent="0.25">
      <c r="A72" s="16" t="s">
        <v>197</v>
      </c>
      <c r="B72" s="16" t="s">
        <v>230</v>
      </c>
      <c r="C72" s="14">
        <f>C73</f>
        <v>20000</v>
      </c>
      <c r="D72" s="14">
        <f t="shared" ref="D72:E72" si="22">D73</f>
        <v>20000</v>
      </c>
      <c r="E72" s="14">
        <f t="shared" si="22"/>
        <v>20000</v>
      </c>
    </row>
    <row r="73" spans="1:5" ht="90.75" customHeight="1" x14ac:dyDescent="0.25">
      <c r="A73" s="16" t="s">
        <v>199</v>
      </c>
      <c r="B73" s="16" t="s">
        <v>231</v>
      </c>
      <c r="C73" s="14">
        <v>20000</v>
      </c>
      <c r="D73" s="14">
        <v>20000</v>
      </c>
      <c r="E73" s="14">
        <v>20000</v>
      </c>
    </row>
    <row r="74" spans="1:5" ht="90.75" customHeight="1" x14ac:dyDescent="0.25">
      <c r="A74" s="16" t="s">
        <v>198</v>
      </c>
      <c r="B74" s="16" t="s">
        <v>232</v>
      </c>
      <c r="C74" s="14">
        <f>C75</f>
        <v>80000</v>
      </c>
      <c r="D74" s="14">
        <f t="shared" ref="D74:E74" si="23">D75</f>
        <v>80000</v>
      </c>
      <c r="E74" s="14">
        <f t="shared" si="23"/>
        <v>80000</v>
      </c>
    </row>
    <row r="75" spans="1:5" ht="84.75" customHeight="1" x14ac:dyDescent="0.25">
      <c r="A75" s="16" t="s">
        <v>200</v>
      </c>
      <c r="B75" s="16" t="s">
        <v>233</v>
      </c>
      <c r="C75" s="11">
        <v>80000</v>
      </c>
      <c r="D75" s="11">
        <v>80000</v>
      </c>
      <c r="E75" s="11">
        <v>80000</v>
      </c>
    </row>
    <row r="76" spans="1:5" ht="91.9" customHeight="1" x14ac:dyDescent="0.25">
      <c r="A76" s="16" t="s">
        <v>201</v>
      </c>
      <c r="B76" s="16" t="s">
        <v>249</v>
      </c>
      <c r="C76" s="14">
        <f>C77</f>
        <v>222000</v>
      </c>
      <c r="D76" s="14">
        <f t="shared" ref="D76:E76" si="24">D77</f>
        <v>50000</v>
      </c>
      <c r="E76" s="14">
        <f t="shared" si="24"/>
        <v>50000</v>
      </c>
    </row>
    <row r="77" spans="1:5" ht="121.5" customHeight="1" x14ac:dyDescent="0.25">
      <c r="A77" s="16" t="s">
        <v>195</v>
      </c>
      <c r="B77" s="16" t="s">
        <v>250</v>
      </c>
      <c r="C77" s="14">
        <v>222000</v>
      </c>
      <c r="D77" s="14">
        <v>50000</v>
      </c>
      <c r="E77" s="14">
        <v>50000</v>
      </c>
    </row>
    <row r="78" spans="1:5" ht="103.15" customHeight="1" x14ac:dyDescent="0.25">
      <c r="A78" s="16" t="s">
        <v>190</v>
      </c>
      <c r="B78" s="16" t="s">
        <v>205</v>
      </c>
      <c r="C78" s="14">
        <f>C79</f>
        <v>5000</v>
      </c>
      <c r="D78" s="14">
        <f t="shared" ref="D78:E78" si="25">D79</f>
        <v>5000</v>
      </c>
      <c r="E78" s="14">
        <f t="shared" si="25"/>
        <v>5000</v>
      </c>
    </row>
    <row r="79" spans="1:5" ht="103.15" customHeight="1" x14ac:dyDescent="0.25">
      <c r="A79" s="16" t="s">
        <v>202</v>
      </c>
      <c r="B79" s="16" t="s">
        <v>206</v>
      </c>
      <c r="C79" s="14">
        <v>5000</v>
      </c>
      <c r="D79" s="14">
        <v>5000</v>
      </c>
      <c r="E79" s="14">
        <v>5000</v>
      </c>
    </row>
    <row r="80" spans="1:5" x14ac:dyDescent="0.25">
      <c r="A80" s="16" t="s">
        <v>216</v>
      </c>
      <c r="B80" s="51" t="s">
        <v>65</v>
      </c>
      <c r="C80" s="26">
        <f t="shared" ref="C80:D80" si="26">C81</f>
        <v>131664699.11999999</v>
      </c>
      <c r="D80" s="26">
        <f t="shared" si="26"/>
        <v>115469043.68000001</v>
      </c>
      <c r="E80" s="26">
        <f>E81</f>
        <v>106693348.68000001</v>
      </c>
    </row>
    <row r="81" spans="1:5" ht="25.5" x14ac:dyDescent="0.25">
      <c r="A81" s="16" t="s">
        <v>204</v>
      </c>
      <c r="B81" s="51" t="s">
        <v>67</v>
      </c>
      <c r="C81" s="26">
        <f>C82+C89+C114+C143</f>
        <v>131664699.11999999</v>
      </c>
      <c r="D81" s="26">
        <f>D82+D89+D114+D143</f>
        <v>115469043.68000001</v>
      </c>
      <c r="E81" s="26">
        <f>E82+E89+E114+E143</f>
        <v>106693348.68000001</v>
      </c>
    </row>
    <row r="82" spans="1:5" x14ac:dyDescent="0.25">
      <c r="A82" s="16" t="s">
        <v>203</v>
      </c>
      <c r="B82" s="51" t="s">
        <v>108</v>
      </c>
      <c r="C82" s="26">
        <f>C83+C85+C87</f>
        <v>27021200</v>
      </c>
      <c r="D82" s="26">
        <f t="shared" ref="D82" si="27">D83+D85</f>
        <v>14210000</v>
      </c>
      <c r="E82" s="26">
        <f>E83+E85</f>
        <v>2787000</v>
      </c>
    </row>
    <row r="83" spans="1:5" x14ac:dyDescent="0.25">
      <c r="A83" s="34" t="s">
        <v>64</v>
      </c>
      <c r="B83" s="39" t="s">
        <v>68</v>
      </c>
      <c r="C83" s="23">
        <f t="shared" ref="C83:D83" si="28">C84</f>
        <v>14621000</v>
      </c>
      <c r="D83" s="23">
        <f t="shared" si="28"/>
        <v>14210000</v>
      </c>
      <c r="E83" s="23">
        <f>E84</f>
        <v>2787000</v>
      </c>
    </row>
    <row r="84" spans="1:5" ht="38.25" x14ac:dyDescent="0.25">
      <c r="A84" s="34" t="s">
        <v>66</v>
      </c>
      <c r="B84" s="19" t="s">
        <v>234</v>
      </c>
      <c r="C84" s="14">
        <v>14621000</v>
      </c>
      <c r="D84" s="14">
        <v>14210000</v>
      </c>
      <c r="E84" s="27">
        <v>2787000</v>
      </c>
    </row>
    <row r="85" spans="1:5" ht="25.5" x14ac:dyDescent="0.25">
      <c r="A85" s="52" t="s">
        <v>112</v>
      </c>
      <c r="B85" s="39" t="s">
        <v>69</v>
      </c>
      <c r="C85" s="23">
        <f t="shared" ref="C85:D85" si="29">C86</f>
        <v>12400200</v>
      </c>
      <c r="D85" s="23">
        <f t="shared" si="29"/>
        <v>0</v>
      </c>
      <c r="E85" s="23">
        <f>E86</f>
        <v>0</v>
      </c>
    </row>
    <row r="86" spans="1:5" ht="25.5" x14ac:dyDescent="0.25">
      <c r="A86" s="16" t="s">
        <v>113</v>
      </c>
      <c r="B86" s="19" t="s">
        <v>70</v>
      </c>
      <c r="C86" s="14">
        <v>12400200</v>
      </c>
      <c r="D86" s="14">
        <v>0</v>
      </c>
      <c r="E86" s="27">
        <v>0</v>
      </c>
    </row>
    <row r="87" spans="1:5" ht="0.6" customHeight="1" x14ac:dyDescent="0.25">
      <c r="A87" s="49" t="s">
        <v>114</v>
      </c>
      <c r="B87" s="39" t="s">
        <v>106</v>
      </c>
      <c r="C87" s="23">
        <v>0</v>
      </c>
      <c r="D87" s="23">
        <f t="shared" ref="D87" si="30">D88</f>
        <v>0</v>
      </c>
      <c r="E87" s="23">
        <f>E88</f>
        <v>0</v>
      </c>
    </row>
    <row r="88" spans="1:5" hidden="1" x14ac:dyDescent="0.25">
      <c r="A88" s="16" t="s">
        <v>115</v>
      </c>
      <c r="B88" s="19" t="s">
        <v>107</v>
      </c>
      <c r="C88" s="14">
        <v>0</v>
      </c>
      <c r="D88" s="14">
        <v>0</v>
      </c>
      <c r="E88" s="27">
        <v>0</v>
      </c>
    </row>
    <row r="89" spans="1:5" ht="25.5" x14ac:dyDescent="0.25">
      <c r="A89" s="16" t="s">
        <v>116</v>
      </c>
      <c r="B89" s="21" t="s">
        <v>86</v>
      </c>
      <c r="C89" s="26">
        <f>C92+C98+C100+C102+C104+C96</f>
        <v>15395408.58</v>
      </c>
      <c r="D89" s="26">
        <f t="shared" ref="D89:E89" si="31">D92+D98+D100+D104+D96</f>
        <v>11748119</v>
      </c>
      <c r="E89" s="26">
        <f t="shared" si="31"/>
        <v>14244749</v>
      </c>
    </row>
    <row r="90" spans="1:5" ht="0.75" customHeight="1" x14ac:dyDescent="0.25">
      <c r="A90" s="16" t="s">
        <v>117</v>
      </c>
      <c r="B90" s="53" t="s">
        <v>92</v>
      </c>
      <c r="C90" s="27"/>
      <c r="D90" s="27"/>
      <c r="E90" s="26"/>
    </row>
    <row r="91" spans="1:5" ht="38.25" hidden="1" x14ac:dyDescent="0.25">
      <c r="A91" s="16" t="s">
        <v>118</v>
      </c>
      <c r="B91" s="53" t="s">
        <v>93</v>
      </c>
      <c r="C91" s="27"/>
      <c r="D91" s="27"/>
      <c r="E91" s="26"/>
    </row>
    <row r="92" spans="1:5" ht="66" customHeight="1" x14ac:dyDescent="0.25">
      <c r="A92" s="20" t="s">
        <v>119</v>
      </c>
      <c r="B92" s="17" t="s">
        <v>215</v>
      </c>
      <c r="C92" s="28">
        <f>C93</f>
        <v>7115819</v>
      </c>
      <c r="D92" s="28">
        <f t="shared" ref="D92:E92" si="32">D93</f>
        <v>5256761</v>
      </c>
      <c r="E92" s="28">
        <f t="shared" si="32"/>
        <v>8341596</v>
      </c>
    </row>
    <row r="93" spans="1:5" ht="71.45" customHeight="1" x14ac:dyDescent="0.25">
      <c r="A93" s="53" t="s">
        <v>95</v>
      </c>
      <c r="B93" s="17" t="s">
        <v>94</v>
      </c>
      <c r="C93" s="28">
        <v>7115819</v>
      </c>
      <c r="D93" s="28">
        <v>5256761</v>
      </c>
      <c r="E93" s="28">
        <v>8341596</v>
      </c>
    </row>
    <row r="94" spans="1:5" ht="72.599999999999994" hidden="1" customHeight="1" x14ac:dyDescent="0.25">
      <c r="A94" s="53" t="s">
        <v>96</v>
      </c>
      <c r="B94" s="17" t="s">
        <v>165</v>
      </c>
      <c r="C94" s="28">
        <f>C95</f>
        <v>0</v>
      </c>
      <c r="D94" s="28">
        <v>0</v>
      </c>
      <c r="E94" s="28">
        <v>0</v>
      </c>
    </row>
    <row r="95" spans="1:5" ht="72.599999999999994" hidden="1" customHeight="1" x14ac:dyDescent="0.25">
      <c r="A95" s="16" t="s">
        <v>235</v>
      </c>
      <c r="B95" s="17" t="s">
        <v>177</v>
      </c>
      <c r="C95" s="28"/>
      <c r="D95" s="28">
        <v>0</v>
      </c>
      <c r="E95" s="28">
        <v>0</v>
      </c>
    </row>
    <row r="96" spans="1:5" ht="72.599999999999994" customHeight="1" x14ac:dyDescent="0.25">
      <c r="A96" s="16" t="s">
        <v>236</v>
      </c>
      <c r="B96" s="19" t="s">
        <v>246</v>
      </c>
      <c r="C96" s="28">
        <f>C97</f>
        <v>1577388</v>
      </c>
      <c r="D96" s="28">
        <f>D97</f>
        <v>1602403</v>
      </c>
      <c r="E96" s="28">
        <f>E97</f>
        <v>1652685</v>
      </c>
    </row>
    <row r="97" spans="1:5" ht="72.599999999999994" customHeight="1" x14ac:dyDescent="0.25">
      <c r="A97" s="16" t="s">
        <v>164</v>
      </c>
      <c r="B97" s="19" t="s">
        <v>248</v>
      </c>
      <c r="C97" s="28">
        <v>1577388</v>
      </c>
      <c r="D97" s="28">
        <v>1602403</v>
      </c>
      <c r="E97" s="28">
        <v>1652685</v>
      </c>
    </row>
    <row r="98" spans="1:5" ht="39" x14ac:dyDescent="0.25">
      <c r="A98" s="16" t="s">
        <v>163</v>
      </c>
      <c r="B98" s="17" t="s">
        <v>97</v>
      </c>
      <c r="C98" s="28">
        <f>C99</f>
        <v>500000</v>
      </c>
      <c r="D98" s="28">
        <f t="shared" ref="D98:E98" si="33">D99</f>
        <v>1563830</v>
      </c>
      <c r="E98" s="28">
        <f t="shared" si="33"/>
        <v>851064</v>
      </c>
    </row>
    <row r="99" spans="1:5" ht="51.75" x14ac:dyDescent="0.25">
      <c r="A99" s="18" t="s">
        <v>245</v>
      </c>
      <c r="B99" s="17" t="s">
        <v>98</v>
      </c>
      <c r="C99" s="28">
        <v>500000</v>
      </c>
      <c r="D99" s="28">
        <v>1563830</v>
      </c>
      <c r="E99" s="28">
        <v>851064</v>
      </c>
    </row>
    <row r="100" spans="1:5" ht="26.25" x14ac:dyDescent="0.25">
      <c r="A100" s="18" t="s">
        <v>247</v>
      </c>
      <c r="B100" s="17" t="s">
        <v>99</v>
      </c>
      <c r="C100" s="28">
        <f>C101</f>
        <v>337500</v>
      </c>
      <c r="D100" s="28">
        <f t="shared" ref="D100:E100" si="34">D101</f>
        <v>337500</v>
      </c>
      <c r="E100" s="28">
        <f t="shared" si="34"/>
        <v>337500</v>
      </c>
    </row>
    <row r="101" spans="1:5" ht="26.25" x14ac:dyDescent="0.25">
      <c r="A101" s="16" t="s">
        <v>120</v>
      </c>
      <c r="B101" s="17" t="s">
        <v>100</v>
      </c>
      <c r="C101" s="28">
        <v>337500</v>
      </c>
      <c r="D101" s="28">
        <v>337500</v>
      </c>
      <c r="E101" s="28">
        <v>337500</v>
      </c>
    </row>
    <row r="102" spans="1:5" ht="49.5" customHeight="1" x14ac:dyDescent="0.25">
      <c r="A102" s="16" t="s">
        <v>121</v>
      </c>
      <c r="B102" s="17" t="s">
        <v>101</v>
      </c>
      <c r="C102" s="28">
        <v>108696</v>
      </c>
      <c r="D102" s="28">
        <v>0</v>
      </c>
      <c r="E102" s="28">
        <v>0</v>
      </c>
    </row>
    <row r="103" spans="1:5" ht="36.75" customHeight="1" x14ac:dyDescent="0.25">
      <c r="A103" s="16" t="s">
        <v>122</v>
      </c>
      <c r="B103" s="17" t="s">
        <v>103</v>
      </c>
      <c r="C103" s="28">
        <v>108696</v>
      </c>
      <c r="D103" s="28"/>
      <c r="E103" s="28"/>
    </row>
    <row r="104" spans="1:5" x14ac:dyDescent="0.25">
      <c r="A104" s="16" t="s">
        <v>123</v>
      </c>
      <c r="B104" s="19" t="s">
        <v>87</v>
      </c>
      <c r="C104" s="28">
        <f>C105</f>
        <v>5756005.5800000001</v>
      </c>
      <c r="D104" s="28">
        <f t="shared" ref="D104:E104" si="35">D105</f>
        <v>2987625</v>
      </c>
      <c r="E104" s="28">
        <f t="shared" si="35"/>
        <v>3061904</v>
      </c>
    </row>
    <row r="105" spans="1:5" ht="25.15" customHeight="1" x14ac:dyDescent="0.25">
      <c r="A105" s="16" t="s">
        <v>124</v>
      </c>
      <c r="B105" s="19" t="s">
        <v>88</v>
      </c>
      <c r="C105" s="28">
        <f>C106+C107+C108+C109+C110+C111+C112+C113</f>
        <v>5756005.5800000001</v>
      </c>
      <c r="D105" s="28">
        <f t="shared" ref="D105:E105" si="36">D106+D107+D108+D109+D110+D111+D112</f>
        <v>2987625</v>
      </c>
      <c r="E105" s="28">
        <f t="shared" si="36"/>
        <v>3061904</v>
      </c>
    </row>
    <row r="106" spans="1:5" ht="38.25" x14ac:dyDescent="0.25">
      <c r="A106" s="16" t="s">
        <v>102</v>
      </c>
      <c r="B106" s="19" t="s">
        <v>166</v>
      </c>
      <c r="C106" s="29">
        <v>187200</v>
      </c>
      <c r="D106" s="29">
        <v>187200</v>
      </c>
      <c r="E106" s="28">
        <v>187200</v>
      </c>
    </row>
    <row r="107" spans="1:5" ht="51" x14ac:dyDescent="0.25">
      <c r="A107" s="16" t="s">
        <v>125</v>
      </c>
      <c r="B107" s="19" t="s">
        <v>168</v>
      </c>
      <c r="C107" s="29">
        <v>200000</v>
      </c>
      <c r="D107" s="29">
        <v>200000</v>
      </c>
      <c r="E107" s="28">
        <v>0</v>
      </c>
    </row>
    <row r="108" spans="1:5" ht="51" x14ac:dyDescent="0.25">
      <c r="A108" s="16" t="s">
        <v>126</v>
      </c>
      <c r="B108" s="19" t="s">
        <v>167</v>
      </c>
      <c r="C108" s="29">
        <v>3618600</v>
      </c>
      <c r="D108" s="29">
        <v>0</v>
      </c>
      <c r="E108" s="28">
        <v>0</v>
      </c>
    </row>
    <row r="109" spans="1:5" ht="51" x14ac:dyDescent="0.25">
      <c r="A109" s="16"/>
      <c r="B109" s="19" t="s">
        <v>212</v>
      </c>
      <c r="C109" s="29">
        <v>162337.66</v>
      </c>
      <c r="D109" s="29">
        <v>156250</v>
      </c>
      <c r="E109" s="28">
        <v>156250</v>
      </c>
    </row>
    <row r="110" spans="1:5" ht="63.75" x14ac:dyDescent="0.25">
      <c r="A110" s="16"/>
      <c r="B110" s="19" t="s">
        <v>213</v>
      </c>
      <c r="C110" s="29">
        <v>168000</v>
      </c>
      <c r="D110" s="29">
        <v>168000</v>
      </c>
      <c r="E110" s="28">
        <v>168000</v>
      </c>
    </row>
    <row r="111" spans="1:5" ht="63.75" x14ac:dyDescent="0.25">
      <c r="A111" s="16"/>
      <c r="B111" s="19" t="s">
        <v>214</v>
      </c>
      <c r="C111" s="29">
        <v>1000000</v>
      </c>
      <c r="D111" s="29"/>
      <c r="E111" s="28"/>
    </row>
    <row r="112" spans="1:5" ht="51" x14ac:dyDescent="0.25">
      <c r="A112" s="16"/>
      <c r="B112" s="19" t="s">
        <v>184</v>
      </c>
      <c r="C112" s="29">
        <v>368418.92</v>
      </c>
      <c r="D112" s="29">
        <v>2276175</v>
      </c>
      <c r="E112" s="28">
        <v>2550454</v>
      </c>
    </row>
    <row r="113" spans="1:5" ht="38.25" x14ac:dyDescent="0.25">
      <c r="A113" s="16"/>
      <c r="B113" s="19" t="s">
        <v>253</v>
      </c>
      <c r="C113" s="65">
        <v>51449</v>
      </c>
      <c r="D113" s="66"/>
      <c r="E113" s="66"/>
    </row>
    <row r="114" spans="1:5" ht="24.75" customHeight="1" x14ac:dyDescent="0.25">
      <c r="A114" s="16"/>
      <c r="B114" s="55" t="s">
        <v>109</v>
      </c>
      <c r="C114" s="30">
        <f>C121+C131+C133+C135+C137+C139+C141</f>
        <v>80248101.539999992</v>
      </c>
      <c r="D114" s="30">
        <f t="shared" ref="D114:E114" si="37">D121+D131+D133+D135+D137+D139+D141</f>
        <v>80477301.680000007</v>
      </c>
      <c r="E114" s="30">
        <f t="shared" si="37"/>
        <v>80586833.680000007</v>
      </c>
    </row>
    <row r="115" spans="1:5" hidden="1" x14ac:dyDescent="0.25">
      <c r="A115" s="16"/>
      <c r="B115" s="57"/>
      <c r="C115" s="31"/>
      <c r="D115" s="31"/>
      <c r="E115" s="31"/>
    </row>
    <row r="116" spans="1:5" hidden="1" x14ac:dyDescent="0.25">
      <c r="A116" s="16"/>
      <c r="B116" s="58"/>
      <c r="C116" s="15"/>
      <c r="D116" s="15"/>
      <c r="E116" s="28"/>
    </row>
    <row r="117" spans="1:5" hidden="1" x14ac:dyDescent="0.25">
      <c r="A117" s="54" t="s">
        <v>127</v>
      </c>
      <c r="B117" s="59"/>
      <c r="C117" s="15"/>
      <c r="D117" s="15"/>
      <c r="E117" s="28"/>
    </row>
    <row r="118" spans="1:5" hidden="1" x14ac:dyDescent="0.25">
      <c r="A118" s="56"/>
      <c r="B118" s="59"/>
      <c r="C118" s="15"/>
      <c r="D118" s="15"/>
      <c r="E118" s="28"/>
    </row>
    <row r="119" spans="1:5" hidden="1" x14ac:dyDescent="0.25">
      <c r="A119" s="56"/>
      <c r="B119" s="57"/>
      <c r="C119" s="15"/>
      <c r="D119" s="15"/>
      <c r="E119" s="28"/>
    </row>
    <row r="120" spans="1:5" hidden="1" x14ac:dyDescent="0.25">
      <c r="A120" s="56"/>
      <c r="B120" s="58"/>
      <c r="C120" s="15"/>
      <c r="D120" s="15"/>
      <c r="E120" s="28"/>
    </row>
    <row r="121" spans="1:5" ht="36.75" customHeight="1" x14ac:dyDescent="0.25">
      <c r="A121" s="56"/>
      <c r="B121" s="59" t="s">
        <v>73</v>
      </c>
      <c r="C121" s="31">
        <f>C122</f>
        <v>71245556.579999998</v>
      </c>
      <c r="D121" s="31">
        <f>D122</f>
        <v>71569157.150000006</v>
      </c>
      <c r="E121" s="31">
        <f>E122</f>
        <v>71663257.150000006</v>
      </c>
    </row>
    <row r="122" spans="1:5" ht="36" customHeight="1" x14ac:dyDescent="0.25">
      <c r="A122" s="60"/>
      <c r="B122" s="59" t="s">
        <v>74</v>
      </c>
      <c r="C122" s="28">
        <f>C123+C124+C125+C126+C127+C128+C129+C130</f>
        <v>71245556.579999998</v>
      </c>
      <c r="D122" s="28">
        <f t="shared" ref="D122:E122" si="38">D123+D124+D125+D126+D127+D128+D129+D130</f>
        <v>71569157.150000006</v>
      </c>
      <c r="E122" s="28">
        <f t="shared" si="38"/>
        <v>71663257.150000006</v>
      </c>
    </row>
    <row r="123" spans="1:5" ht="89.25" x14ac:dyDescent="0.25">
      <c r="A123" s="61"/>
      <c r="B123" s="57" t="s">
        <v>85</v>
      </c>
      <c r="C123" s="15">
        <v>955736</v>
      </c>
      <c r="D123" s="15">
        <v>955736</v>
      </c>
      <c r="E123" s="31">
        <v>955736</v>
      </c>
    </row>
    <row r="124" spans="1:5" ht="63.75" x14ac:dyDescent="0.25">
      <c r="A124" s="56" t="s">
        <v>134</v>
      </c>
      <c r="B124" s="59" t="s">
        <v>169</v>
      </c>
      <c r="C124" s="15">
        <v>72000</v>
      </c>
      <c r="D124" s="15">
        <v>72000</v>
      </c>
      <c r="E124" s="31">
        <v>72000</v>
      </c>
    </row>
    <row r="125" spans="1:5" ht="25.5" x14ac:dyDescent="0.25">
      <c r="A125" s="61" t="s">
        <v>135</v>
      </c>
      <c r="B125" s="59" t="s">
        <v>211</v>
      </c>
      <c r="C125" s="29">
        <v>7562900</v>
      </c>
      <c r="D125" s="29">
        <v>7916000</v>
      </c>
      <c r="E125" s="28">
        <v>8012500</v>
      </c>
    </row>
    <row r="126" spans="1:5" ht="63.75" x14ac:dyDescent="0.25">
      <c r="A126" s="56"/>
      <c r="B126" s="59" t="s">
        <v>75</v>
      </c>
      <c r="C126" s="15">
        <v>316000</v>
      </c>
      <c r="D126" s="15">
        <v>316000</v>
      </c>
      <c r="E126" s="31">
        <v>316000</v>
      </c>
    </row>
    <row r="127" spans="1:5" ht="53.25" customHeight="1" x14ac:dyDescent="0.25">
      <c r="A127" s="56"/>
      <c r="B127" s="59" t="s">
        <v>172</v>
      </c>
      <c r="C127" s="15">
        <v>238884</v>
      </c>
      <c r="D127" s="15">
        <v>238884</v>
      </c>
      <c r="E127" s="31">
        <v>238884</v>
      </c>
    </row>
    <row r="128" spans="1:5" ht="43.5" customHeight="1" x14ac:dyDescent="0.25">
      <c r="A128" s="61"/>
      <c r="B128" s="59" t="s">
        <v>171</v>
      </c>
      <c r="C128" s="29">
        <v>22800</v>
      </c>
      <c r="D128" s="29">
        <v>36800</v>
      </c>
      <c r="E128" s="28">
        <v>34400</v>
      </c>
    </row>
    <row r="129" spans="1:5" ht="25.5" x14ac:dyDescent="0.25">
      <c r="A129" s="56"/>
      <c r="B129" s="59" t="s">
        <v>170</v>
      </c>
      <c r="C129" s="29">
        <v>62016213</v>
      </c>
      <c r="D129" s="29">
        <v>62016213</v>
      </c>
      <c r="E129" s="28">
        <v>62016213</v>
      </c>
    </row>
    <row r="130" spans="1:5" ht="114.75" x14ac:dyDescent="0.25">
      <c r="A130" s="56"/>
      <c r="B130" s="59" t="s">
        <v>210</v>
      </c>
      <c r="C130" s="29">
        <v>61023.58</v>
      </c>
      <c r="D130" s="29">
        <v>17524.150000000001</v>
      </c>
      <c r="E130" s="28">
        <v>17524.150000000001</v>
      </c>
    </row>
    <row r="131" spans="1:5" ht="51" x14ac:dyDescent="0.25">
      <c r="A131" s="61"/>
      <c r="B131" s="59" t="s">
        <v>237</v>
      </c>
      <c r="C131" s="28">
        <f>C132</f>
        <v>337015</v>
      </c>
      <c r="D131" s="28">
        <f t="shared" ref="D131:E131" si="39">D132</f>
        <v>337015</v>
      </c>
      <c r="E131" s="28">
        <f t="shared" si="39"/>
        <v>337015</v>
      </c>
    </row>
    <row r="132" spans="1:5" ht="63.75" x14ac:dyDescent="0.25">
      <c r="A132" s="56"/>
      <c r="B132" s="59" t="s">
        <v>238</v>
      </c>
      <c r="C132" s="29">
        <v>337015</v>
      </c>
      <c r="D132" s="29">
        <v>337015</v>
      </c>
      <c r="E132" s="28">
        <v>337015</v>
      </c>
    </row>
    <row r="133" spans="1:5" ht="51" x14ac:dyDescent="0.25">
      <c r="A133" s="61"/>
      <c r="B133" s="59" t="s">
        <v>173</v>
      </c>
      <c r="C133" s="29">
        <f>C134</f>
        <v>8108496</v>
      </c>
      <c r="D133" s="29">
        <f t="shared" ref="D133:E133" si="40">D134</f>
        <v>8108496</v>
      </c>
      <c r="E133" s="29">
        <f t="shared" si="40"/>
        <v>8108496</v>
      </c>
    </row>
    <row r="134" spans="1:5" ht="51" x14ac:dyDescent="0.25">
      <c r="A134" s="56" t="s">
        <v>136</v>
      </c>
      <c r="B134" s="59" t="s">
        <v>174</v>
      </c>
      <c r="C134" s="29">
        <v>8108496</v>
      </c>
      <c r="D134" s="29">
        <v>8108496</v>
      </c>
      <c r="E134" s="28">
        <v>8108496</v>
      </c>
    </row>
    <row r="135" spans="1:5" ht="25.5" x14ac:dyDescent="0.25">
      <c r="A135" s="56" t="s">
        <v>137</v>
      </c>
      <c r="B135" s="59" t="s">
        <v>71</v>
      </c>
      <c r="C135" s="29">
        <f>C136</f>
        <v>399761</v>
      </c>
      <c r="D135" s="29">
        <f t="shared" ref="D135:E135" si="41">D136</f>
        <v>403760</v>
      </c>
      <c r="E135" s="29">
        <f t="shared" si="41"/>
        <v>419192</v>
      </c>
    </row>
    <row r="136" spans="1:5" ht="38.25" x14ac:dyDescent="0.25">
      <c r="A136" s="56" t="s">
        <v>138</v>
      </c>
      <c r="B136" s="59" t="s">
        <v>239</v>
      </c>
      <c r="C136" s="29">
        <v>399761</v>
      </c>
      <c r="D136" s="29">
        <v>403760</v>
      </c>
      <c r="E136" s="28">
        <v>419192</v>
      </c>
    </row>
    <row r="137" spans="1:5" ht="51" hidden="1" x14ac:dyDescent="0.25">
      <c r="A137" s="56" t="s">
        <v>139</v>
      </c>
      <c r="B137" s="59" t="s">
        <v>91</v>
      </c>
      <c r="C137" s="29">
        <f>C138</f>
        <v>0</v>
      </c>
      <c r="D137" s="29">
        <f t="shared" ref="D137:E137" si="42">D138</f>
        <v>0</v>
      </c>
      <c r="E137" s="29">
        <f t="shared" si="42"/>
        <v>0</v>
      </c>
    </row>
    <row r="138" spans="1:5" ht="51" hidden="1" x14ac:dyDescent="0.25">
      <c r="A138" s="56" t="s">
        <v>128</v>
      </c>
      <c r="B138" s="59" t="s">
        <v>176</v>
      </c>
      <c r="C138" s="29"/>
      <c r="D138" s="29"/>
      <c r="E138" s="28"/>
    </row>
    <row r="139" spans="1:5" ht="38.25" x14ac:dyDescent="0.25">
      <c r="A139" s="56" t="s">
        <v>129</v>
      </c>
      <c r="B139" s="59" t="s">
        <v>72</v>
      </c>
      <c r="C139" s="29">
        <f>C140</f>
        <v>56658.96</v>
      </c>
      <c r="D139" s="29">
        <f t="shared" ref="D139:E139" si="43">D140</f>
        <v>58873.53</v>
      </c>
      <c r="E139" s="29">
        <f t="shared" si="43"/>
        <v>58873.53</v>
      </c>
    </row>
    <row r="140" spans="1:5" ht="38.25" x14ac:dyDescent="0.25">
      <c r="A140" s="56" t="s">
        <v>130</v>
      </c>
      <c r="B140" s="59" t="s">
        <v>175</v>
      </c>
      <c r="C140" s="29">
        <v>56658.96</v>
      </c>
      <c r="D140" s="29">
        <v>58873.53</v>
      </c>
      <c r="E140" s="28">
        <v>58873.53</v>
      </c>
    </row>
    <row r="141" spans="1:5" ht="25.5" x14ac:dyDescent="0.25">
      <c r="A141" s="56" t="s">
        <v>131</v>
      </c>
      <c r="B141" s="59" t="s">
        <v>240</v>
      </c>
      <c r="C141" s="29">
        <f>C142</f>
        <v>100614</v>
      </c>
      <c r="D141" s="29">
        <v>0</v>
      </c>
      <c r="E141" s="28">
        <v>0</v>
      </c>
    </row>
    <row r="142" spans="1:5" ht="25.5" x14ac:dyDescent="0.25">
      <c r="A142" s="56" t="s">
        <v>132</v>
      </c>
      <c r="B142" s="59" t="s">
        <v>208</v>
      </c>
      <c r="C142" s="29">
        <v>100614</v>
      </c>
      <c r="D142" s="29">
        <v>0</v>
      </c>
      <c r="E142" s="28">
        <v>0</v>
      </c>
    </row>
    <row r="143" spans="1:5" x14ac:dyDescent="0.25">
      <c r="A143" s="56" t="s">
        <v>133</v>
      </c>
      <c r="B143" s="51" t="s">
        <v>78</v>
      </c>
      <c r="C143" s="24">
        <f>C145+C150+C148</f>
        <v>8999989</v>
      </c>
      <c r="D143" s="24">
        <f t="shared" ref="D143:E143" si="44">D145+D150+D148</f>
        <v>9033623</v>
      </c>
      <c r="E143" s="24">
        <f t="shared" si="44"/>
        <v>9074766</v>
      </c>
    </row>
    <row r="144" spans="1:5" ht="51" x14ac:dyDescent="0.25">
      <c r="A144" s="56" t="s">
        <v>209</v>
      </c>
      <c r="B144" s="19" t="s">
        <v>82</v>
      </c>
      <c r="C144" s="23">
        <f>C145</f>
        <v>3778220</v>
      </c>
      <c r="D144" s="23">
        <f t="shared" ref="D144:E144" si="45">D145</f>
        <v>3809631</v>
      </c>
      <c r="E144" s="23">
        <f t="shared" si="45"/>
        <v>3842202</v>
      </c>
    </row>
    <row r="145" spans="1:5" ht="51" x14ac:dyDescent="0.25">
      <c r="A145" s="56" t="s">
        <v>207</v>
      </c>
      <c r="B145" s="19" t="s">
        <v>83</v>
      </c>
      <c r="C145" s="23">
        <f>C146+C147</f>
        <v>3778220</v>
      </c>
      <c r="D145" s="23">
        <f t="shared" ref="D145:E145" si="46">D146+D147</f>
        <v>3809631</v>
      </c>
      <c r="E145" s="23">
        <f t="shared" si="46"/>
        <v>3842202</v>
      </c>
    </row>
    <row r="146" spans="1:5" ht="45" customHeight="1" x14ac:dyDescent="0.25">
      <c r="A146" s="34" t="s">
        <v>140</v>
      </c>
      <c r="B146" s="38" t="s">
        <v>111</v>
      </c>
      <c r="C146" s="32">
        <v>3777020</v>
      </c>
      <c r="D146" s="32">
        <v>3808431</v>
      </c>
      <c r="E146" s="11">
        <v>3841002</v>
      </c>
    </row>
    <row r="147" spans="1:5" ht="45" customHeight="1" x14ac:dyDescent="0.25">
      <c r="A147" s="16" t="s">
        <v>141</v>
      </c>
      <c r="B147" s="38" t="s">
        <v>110</v>
      </c>
      <c r="C147" s="32">
        <v>1200</v>
      </c>
      <c r="D147" s="32">
        <v>1200</v>
      </c>
      <c r="E147" s="11">
        <v>1200</v>
      </c>
    </row>
    <row r="148" spans="1:5" ht="54" customHeight="1" x14ac:dyDescent="0.25">
      <c r="A148" s="16" t="s">
        <v>142</v>
      </c>
      <c r="B148" s="17" t="s">
        <v>242</v>
      </c>
      <c r="C148" s="32">
        <f>C149</f>
        <v>4999680</v>
      </c>
      <c r="D148" s="32">
        <f>D149</f>
        <v>4999680</v>
      </c>
      <c r="E148" s="11">
        <f>E149</f>
        <v>4999680</v>
      </c>
    </row>
    <row r="149" spans="1:5" ht="60" customHeight="1" x14ac:dyDescent="0.25">
      <c r="A149" s="16"/>
      <c r="B149" s="17" t="s">
        <v>244</v>
      </c>
      <c r="C149" s="32">
        <v>4999680</v>
      </c>
      <c r="D149" s="32">
        <v>4999680</v>
      </c>
      <c r="E149" s="11">
        <v>4999680</v>
      </c>
    </row>
    <row r="150" spans="1:5" x14ac:dyDescent="0.25">
      <c r="A150" s="16"/>
      <c r="B150" s="19" t="s">
        <v>79</v>
      </c>
      <c r="C150" s="23">
        <f t="shared" ref="C150:E151" si="47">C151</f>
        <v>222089</v>
      </c>
      <c r="D150" s="23">
        <f t="shared" si="47"/>
        <v>224312</v>
      </c>
      <c r="E150" s="23">
        <f t="shared" si="47"/>
        <v>232884</v>
      </c>
    </row>
    <row r="151" spans="1:5" ht="25.5" x14ac:dyDescent="0.25">
      <c r="A151" s="16" t="s">
        <v>241</v>
      </c>
      <c r="B151" s="62" t="s">
        <v>80</v>
      </c>
      <c r="C151" s="23">
        <f t="shared" si="47"/>
        <v>222089</v>
      </c>
      <c r="D151" s="23">
        <f t="shared" si="47"/>
        <v>224312</v>
      </c>
      <c r="E151" s="23">
        <f t="shared" si="47"/>
        <v>232884</v>
      </c>
    </row>
    <row r="152" spans="1:5" ht="25.5" x14ac:dyDescent="0.25">
      <c r="A152" s="16" t="s">
        <v>243</v>
      </c>
      <c r="B152" s="19" t="s">
        <v>84</v>
      </c>
      <c r="C152" s="14">
        <v>222089</v>
      </c>
      <c r="D152" s="14">
        <v>224312</v>
      </c>
      <c r="E152" s="27">
        <v>232884</v>
      </c>
    </row>
    <row r="153" spans="1:5" ht="1.5" hidden="1" customHeight="1" x14ac:dyDescent="0.25">
      <c r="A153" s="16" t="s">
        <v>143</v>
      </c>
      <c r="B153" s="19" t="s">
        <v>104</v>
      </c>
      <c r="C153" s="14"/>
      <c r="D153" s="14"/>
      <c r="E153" s="27"/>
    </row>
    <row r="154" spans="1:5" ht="24" customHeight="1" x14ac:dyDescent="0.25">
      <c r="A154" s="18" t="s">
        <v>144</v>
      </c>
      <c r="B154" s="34" t="s">
        <v>81</v>
      </c>
      <c r="C154" s="26">
        <f>C80+C13</f>
        <v>183664028.12</v>
      </c>
      <c r="D154" s="26">
        <f>D80+D13</f>
        <v>168444755.68000001</v>
      </c>
      <c r="E154" s="26">
        <f>E80+E13</f>
        <v>162815008.68000001</v>
      </c>
    </row>
    <row r="155" spans="1:5" ht="55.5" customHeight="1" x14ac:dyDescent="0.25">
      <c r="A155" s="18"/>
      <c r="B155" s="33"/>
      <c r="E155" s="3"/>
    </row>
    <row r="156" spans="1:5" ht="64.5" customHeight="1" x14ac:dyDescent="0.25">
      <c r="A156" s="18"/>
      <c r="E156" s="3"/>
    </row>
    <row r="157" spans="1:5" x14ac:dyDescent="0.25">
      <c r="A157" s="34"/>
    </row>
  </sheetData>
  <mergeCells count="7">
    <mergeCell ref="A8:E8"/>
    <mergeCell ref="A10:A12"/>
    <mergeCell ref="B10:B12"/>
    <mergeCell ref="E10:E12"/>
    <mergeCell ref="B6:E6"/>
    <mergeCell ref="C10:C12"/>
    <mergeCell ref="D10:D12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</vt:lpstr>
      <vt:lpstr>'Приложение 1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Петухова В. А.</cp:lastModifiedBy>
  <cp:lastPrinted>2020-12-08T08:46:14Z</cp:lastPrinted>
  <dcterms:created xsi:type="dcterms:W3CDTF">2014-11-05T13:31:02Z</dcterms:created>
  <dcterms:modified xsi:type="dcterms:W3CDTF">2021-07-06T05:58:55Z</dcterms:modified>
</cp:coreProperties>
</file>