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13" i="1" s="1"/>
  <c r="E103" i="1" l="1"/>
  <c r="E163" i="1"/>
  <c r="F13" i="1" l="1"/>
  <c r="G13" i="1"/>
  <c r="G30" i="1"/>
  <c r="F30" i="1"/>
  <c r="E30" i="1"/>
  <c r="G240" i="1"/>
  <c r="F240" i="1"/>
  <c r="E240" i="1"/>
  <c r="G235" i="1"/>
  <c r="F235" i="1"/>
  <c r="E235" i="1"/>
  <c r="G230" i="1"/>
  <c r="F230" i="1"/>
  <c r="E230" i="1"/>
  <c r="F176" i="1"/>
  <c r="G176" i="1"/>
  <c r="E176" i="1"/>
  <c r="F158" i="1"/>
  <c r="G158" i="1"/>
  <c r="E158" i="1"/>
  <c r="F156" i="1"/>
  <c r="G156" i="1"/>
  <c r="E156" i="1"/>
  <c r="F143" i="1"/>
  <c r="G143" i="1"/>
  <c r="E143" i="1"/>
  <c r="F142" i="1"/>
  <c r="G142" i="1"/>
  <c r="E142" i="1"/>
  <c r="F141" i="1"/>
  <c r="G141" i="1"/>
  <c r="E141" i="1"/>
  <c r="F96" i="1"/>
  <c r="G96" i="1"/>
  <c r="E96" i="1"/>
  <c r="F98" i="1"/>
  <c r="G98" i="1"/>
  <c r="E98" i="1"/>
  <c r="E8" i="1" l="1"/>
  <c r="E210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F8" i="1" l="1"/>
  <c r="G8" i="1"/>
  <c r="G25" i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2" i="1"/>
  <c r="E34" i="1"/>
  <c r="F11" i="1"/>
  <c r="F6" i="1" s="1"/>
  <c r="G12" i="1"/>
  <c r="G7" i="1" s="1"/>
  <c r="G11" i="1"/>
  <c r="G6" i="1" s="1"/>
  <c r="E12" i="1"/>
  <c r="E11" i="1"/>
  <c r="E6" i="1" s="1"/>
  <c r="F20" i="1"/>
  <c r="G20" i="1"/>
  <c r="E20" i="1"/>
  <c r="E7" i="1" l="1"/>
  <c r="E35" i="1"/>
  <c r="G45" i="1"/>
  <c r="F45" i="1"/>
  <c r="E45" i="1"/>
  <c r="E15" i="1"/>
  <c r="G15" i="1"/>
  <c r="F15" i="1"/>
  <c r="E10" i="1" l="1"/>
  <c r="F10" i="1"/>
  <c r="G10" i="1"/>
</calcChain>
</file>

<file path=xl/sharedStrings.xml><?xml version="1.0" encoding="utf-8"?>
<sst xmlns="http://schemas.openxmlformats.org/spreadsheetml/2006/main" count="779" uniqueCount="105">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</sst>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workbookViewId="0">
      <pane xSplit="1" ySplit="5" topLeftCell="B233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68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69</v>
      </c>
      <c r="H5" s="69" t="s">
        <v>0</v>
      </c>
    </row>
    <row r="6" spans="1:8" ht="38.25" customHeight="1" x14ac:dyDescent="0.2">
      <c r="A6" s="5" t="s">
        <v>0</v>
      </c>
      <c r="B6" s="50" t="s">
        <v>70</v>
      </c>
      <c r="C6" s="63" t="s">
        <v>19</v>
      </c>
      <c r="D6" s="3" t="s">
        <v>7</v>
      </c>
      <c r="E6" s="4">
        <f t="shared" ref="E6:G8" si="0">E11+E31+E36+E41+E46+E56+E61+E66+E71+E76+E91+E96+E111+E116+E121+E126+E131+E136+E141+E156+E171+E176+E206+E211+E221+E226+E231+E236</f>
        <v>30130666.300000001</v>
      </c>
      <c r="F6" s="4">
        <f t="shared" si="0"/>
        <v>32289830.300000001</v>
      </c>
      <c r="G6" s="4">
        <f t="shared" si="0"/>
        <v>29826768.300000001</v>
      </c>
      <c r="H6" s="3" t="s">
        <v>0</v>
      </c>
    </row>
    <row r="7" spans="1:8" ht="39" customHeight="1" x14ac:dyDescent="0.2">
      <c r="A7" s="2" t="s">
        <v>0</v>
      </c>
      <c r="B7" s="51"/>
      <c r="C7" s="64"/>
      <c r="D7" s="3" t="s">
        <v>8</v>
      </c>
      <c r="E7" s="4">
        <f t="shared" si="0"/>
        <v>694304</v>
      </c>
      <c r="F7" s="4">
        <f t="shared" si="0"/>
        <v>688936</v>
      </c>
      <c r="G7" s="4">
        <f t="shared" si="0"/>
        <v>712094</v>
      </c>
      <c r="H7" s="3" t="s">
        <v>0</v>
      </c>
    </row>
    <row r="8" spans="1:8" ht="28.9" customHeight="1" x14ac:dyDescent="0.2">
      <c r="A8" s="2" t="s">
        <v>0</v>
      </c>
      <c r="B8" s="51"/>
      <c r="C8" s="64"/>
      <c r="D8" s="3" t="s">
        <v>9</v>
      </c>
      <c r="E8" s="4">
        <f t="shared" si="0"/>
        <v>46882919.769999996</v>
      </c>
      <c r="F8" s="4">
        <f t="shared" si="0"/>
        <v>37021837.289999999</v>
      </c>
      <c r="G8" s="4">
        <f t="shared" si="0"/>
        <v>37833942.950000003</v>
      </c>
      <c r="H8" s="3" t="s">
        <v>0</v>
      </c>
    </row>
    <row r="9" spans="1:8" ht="28.9" customHeight="1" x14ac:dyDescent="0.2">
      <c r="A9" s="2" t="s">
        <v>0</v>
      </c>
      <c r="B9" s="51"/>
      <c r="C9" s="64"/>
      <c r="D9" s="3" t="s">
        <v>10</v>
      </c>
      <c r="E9" s="4"/>
      <c r="F9" s="4"/>
      <c r="G9" s="4"/>
      <c r="H9" s="3" t="s">
        <v>0</v>
      </c>
    </row>
    <row r="10" spans="1:8" ht="14.65" customHeight="1" thickBot="1" x14ac:dyDescent="0.25">
      <c r="A10" s="6" t="s">
        <v>0</v>
      </c>
      <c r="B10" s="52"/>
      <c r="C10" s="65"/>
      <c r="D10" s="7" t="s">
        <v>11</v>
      </c>
      <c r="E10" s="8">
        <f>SUM(E6:E9)</f>
        <v>77707890.069999993</v>
      </c>
      <c r="F10" s="8">
        <f>SUM(F6:F9)</f>
        <v>70000603.590000004</v>
      </c>
      <c r="G10" s="8">
        <f>SUM(G6:G9)</f>
        <v>68372805.25</v>
      </c>
      <c r="H10" s="7" t="s">
        <v>0</v>
      </c>
    </row>
    <row r="11" spans="1:8" ht="54" customHeight="1" x14ac:dyDescent="0.2">
      <c r="A11" s="38" t="s">
        <v>12</v>
      </c>
      <c r="B11" s="49" t="s">
        <v>71</v>
      </c>
      <c r="C11" s="54" t="s">
        <v>19</v>
      </c>
      <c r="D11" s="20" t="s">
        <v>7</v>
      </c>
      <c r="E11" s="21">
        <f t="shared" ref="E11:G12" si="1">E16+E26</f>
        <v>0</v>
      </c>
      <c r="F11" s="21">
        <f t="shared" si="1"/>
        <v>0</v>
      </c>
      <c r="G11" s="21">
        <f t="shared" si="1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15129369</v>
      </c>
      <c r="F13" s="15">
        <f t="shared" ref="F13:G13" si="2">F18+F23+F28</f>
        <v>13817318</v>
      </c>
      <c r="G13" s="15">
        <f t="shared" si="2"/>
        <v>14368545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15129369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f>13786100+142876</f>
        <v>13928976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13928976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38" t="s">
        <v>104</v>
      </c>
      <c r="B26" s="30" t="s">
        <v>62</v>
      </c>
      <c r="C26" s="5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3">SUM(E26:E29)</f>
        <v>1200</v>
      </c>
      <c r="F30" s="18">
        <f t="shared" si="3"/>
        <v>1200</v>
      </c>
      <c r="G30" s="18">
        <f t="shared" si="3"/>
        <v>1200</v>
      </c>
      <c r="H30" s="17" t="s">
        <v>0</v>
      </c>
    </row>
    <row r="31" spans="1:8" ht="57" customHeight="1" x14ac:dyDescent="0.2">
      <c r="A31" s="40" t="s">
        <v>15</v>
      </c>
      <c r="B31" s="53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5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1910479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1910479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452318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5"/>
      <c r="C60" s="56"/>
      <c r="D60" s="42" t="s">
        <v>11</v>
      </c>
      <c r="E60" s="43">
        <f>SUM(E56:E59)</f>
        <v>452318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">
      <c r="A61" s="44" t="s">
        <v>22</v>
      </c>
      <c r="B61" s="53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665677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665677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74</v>
      </c>
      <c r="C76" s="47" t="s">
        <v>19</v>
      </c>
      <c r="D76" s="10" t="s">
        <v>7</v>
      </c>
      <c r="E76" s="11">
        <v>32684.3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32684.3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292800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292800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4">F106</f>
        <v>8341596</v>
      </c>
      <c r="G96" s="11">
        <f t="shared" si="4"/>
        <v>4170798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8464873.7200000007</v>
      </c>
      <c r="F98" s="15">
        <f t="shared" ref="F98:G98" si="5">F103+F108</f>
        <v>7461173</v>
      </c>
      <c r="G98" s="15">
        <f t="shared" si="5"/>
        <v>7421343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16806469.719999999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f>6987755.7+944675.72</f>
        <v>7932431.4199999999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7932431.4199999999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2429900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255100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2685000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6">F127+F132</f>
        <v>0</v>
      </c>
      <c r="G122" s="15">
        <f t="shared" si="6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7">F129+F134</f>
        <v>0</v>
      </c>
      <c r="G124" s="15">
        <f t="shared" si="7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3592872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3592872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83</v>
      </c>
      <c r="C136" s="54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8">F151</f>
        <v>43136</v>
      </c>
      <c r="G141" s="11">
        <f t="shared" si="8"/>
        <v>43136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9">F152</f>
        <v>0</v>
      </c>
      <c r="G142" s="15">
        <f t="shared" si="9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3408124.0500000003</v>
      </c>
      <c r="F143" s="15">
        <f t="shared" ref="F143:G143" si="10">F148+F153</f>
        <v>1792789.05</v>
      </c>
      <c r="G143" s="15">
        <f t="shared" si="10"/>
        <v>1798073.05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3451260.0500000003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3405370.68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3405370.68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1">F166</f>
        <v>851064</v>
      </c>
      <c r="G156" s="11">
        <f t="shared" si="11"/>
        <v>500000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4232725</v>
      </c>
      <c r="F158" s="15">
        <f t="shared" ref="F158:G158" si="12">F163+F168</f>
        <v>315429.24</v>
      </c>
      <c r="G158" s="15">
        <f t="shared" si="12"/>
        <v>249857.9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4232725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f>4092759+139966</f>
        <v>4232725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4232725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17286800</v>
      </c>
      <c r="F176" s="11">
        <f t="shared" ref="F176:G176" si="13">F181+F186+F191+F196+F201</f>
        <v>19332800</v>
      </c>
      <c r="G176" s="11">
        <f t="shared" si="13"/>
        <v>21391600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/>
      <c r="F177" s="15"/>
      <c r="G177" s="15"/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17286800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49" t="s">
        <v>94</v>
      </c>
      <c r="C186" s="54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48000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48000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5156030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5156030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11282700</v>
      </c>
      <c r="F201" s="11">
        <v>11282700</v>
      </c>
      <c r="G201" s="11">
        <v>11282700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11282700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562500</v>
      </c>
      <c r="F206" s="11">
        <v>562500</v>
      </c>
      <c r="G206" s="11">
        <v>562500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/>
      <c r="F227" s="15"/>
      <c r="G227" s="15"/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51</v>
      </c>
      <c r="B231" s="45" t="s">
        <v>23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1">
        <v>1167153</v>
      </c>
      <c r="F233" s="11">
        <v>1213839</v>
      </c>
      <c r="G233" s="11">
        <v>1262393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1167153</v>
      </c>
      <c r="F235" s="18">
        <f>SUM(F231:F234)</f>
        <v>1213839</v>
      </c>
      <c r="G235" s="18">
        <f>SUM(G231:G234)</f>
        <v>1262393</v>
      </c>
      <c r="H235" s="17" t="s">
        <v>0</v>
      </c>
    </row>
    <row r="236" spans="1:8" ht="38.25" x14ac:dyDescent="0.2">
      <c r="A236" s="9" t="s">
        <v>53</v>
      </c>
      <c r="B236" s="45" t="s">
        <v>103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>
        <v>28627</v>
      </c>
      <c r="F237" s="15">
        <v>1709</v>
      </c>
      <c r="G237" s="15">
        <v>1519</v>
      </c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5"/>
      <c r="F238" s="15"/>
      <c r="G238" s="15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28627</v>
      </c>
      <c r="F240" s="18">
        <f>SUM(F236:F239)</f>
        <v>1709</v>
      </c>
      <c r="G240" s="18">
        <f>SUM(G236:G239)</f>
        <v>1519</v>
      </c>
      <c r="H240" s="17" t="s">
        <v>0</v>
      </c>
    </row>
  </sheetData>
  <mergeCells count="99"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26:C30"/>
    <mergeCell ref="C21:C25"/>
    <mergeCell ref="C6:C10"/>
    <mergeCell ref="C46:C50"/>
    <mergeCell ref="B46:B50"/>
    <mergeCell ref="B51:B55"/>
    <mergeCell ref="C51:C55"/>
    <mergeCell ref="C31:C35"/>
    <mergeCell ref="C36:C40"/>
    <mergeCell ref="C41:C45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206:B210"/>
    <mergeCell ref="C206:C210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201:B205"/>
    <mergeCell ref="C201:C205"/>
    <mergeCell ref="C111:C115"/>
    <mergeCell ref="B181:B185"/>
    <mergeCell ref="C181:C185"/>
    <mergeCell ref="B186:B190"/>
    <mergeCell ref="C186:C190"/>
    <mergeCell ref="C176:C180"/>
    <mergeCell ref="C141:C145"/>
    <mergeCell ref="C146:C150"/>
    <mergeCell ref="C151:C155"/>
    <mergeCell ref="C156:C160"/>
    <mergeCell ref="C96:C100"/>
    <mergeCell ref="B101:B105"/>
    <mergeCell ref="C101:C105"/>
    <mergeCell ref="B106:B110"/>
    <mergeCell ref="C106:C110"/>
    <mergeCell ref="B16:B20"/>
    <mergeCell ref="B6:B10"/>
    <mergeCell ref="B11:B15"/>
    <mergeCell ref="B176:B180"/>
    <mergeCell ref="B151:B155"/>
    <mergeCell ref="B156:B160"/>
    <mergeCell ref="B116:B120"/>
    <mergeCell ref="B91:B95"/>
    <mergeCell ref="B41:B45"/>
    <mergeCell ref="B31:B35"/>
    <mergeCell ref="B96:B100"/>
    <mergeCell ref="B111:B115"/>
    <mergeCell ref="B141:B145"/>
    <mergeCell ref="B146:B150"/>
    <mergeCell ref="B226:B230"/>
    <mergeCell ref="C226:C230"/>
    <mergeCell ref="B231:B235"/>
    <mergeCell ref="C231:C235"/>
    <mergeCell ref="B236:B240"/>
    <mergeCell ref="C236:C24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2022-03-09T06:21:48Z</dcterms:modified>
</cp:coreProperties>
</file>