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0645EDDD-B7F0-4908-93B9-6C866F12C7C3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Жирятино!$A$1:$K$86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2" i="2" l="1"/>
  <c r="J71" i="2" s="1"/>
  <c r="J70" i="2" s="1"/>
  <c r="J69" i="2" s="1"/>
  <c r="J61" i="2"/>
  <c r="J45" i="2" s="1"/>
  <c r="J44" i="2" s="1"/>
  <c r="J62" i="2"/>
  <c r="J39" i="2"/>
  <c r="J38" i="2" s="1"/>
  <c r="J35" i="2"/>
  <c r="J36" i="2"/>
  <c r="J30" i="2"/>
  <c r="J29" i="2" s="1"/>
  <c r="J28" i="2" s="1"/>
  <c r="J31" i="2"/>
  <c r="J26" i="2"/>
  <c r="J25" i="2" s="1"/>
  <c r="J24" i="2" s="1"/>
  <c r="J84" i="2" s="1"/>
  <c r="J9" i="2" s="1"/>
  <c r="I42" i="2"/>
  <c r="I41" i="2" s="1"/>
  <c r="I82" i="2"/>
  <c r="I81" i="2"/>
  <c r="I80" i="2" s="1"/>
  <c r="I79" i="2" s="1"/>
  <c r="I77" i="2"/>
  <c r="I76" i="2"/>
  <c r="I75" i="2" s="1"/>
  <c r="I74" i="2" s="1"/>
  <c r="I72" i="2"/>
  <c r="I71" i="2"/>
  <c r="I70" i="2" s="1"/>
  <c r="I69" i="2" s="1"/>
  <c r="I67" i="2"/>
  <c r="I66" i="2"/>
  <c r="I65" i="2" s="1"/>
  <c r="I64" i="2" s="1"/>
  <c r="I62" i="2"/>
  <c r="I61" i="2"/>
  <c r="I56" i="2"/>
  <c r="I55" i="2"/>
  <c r="I53" i="2"/>
  <c r="I52" i="2"/>
  <c r="I45" i="2" s="1"/>
  <c r="I44" i="2" s="1"/>
  <c r="I50" i="2"/>
  <c r="I49" i="2"/>
  <c r="I47" i="2"/>
  <c r="I46" i="2"/>
  <c r="I39" i="2"/>
  <c r="I38" i="2"/>
  <c r="I34" i="2" s="1"/>
  <c r="I33" i="2" s="1"/>
  <c r="I36" i="2"/>
  <c r="I35" i="2"/>
  <c r="I31" i="2"/>
  <c r="I30" i="2" s="1"/>
  <c r="I29" i="2" s="1"/>
  <c r="I28" i="2" s="1"/>
  <c r="I26" i="2"/>
  <c r="I25" i="2" s="1"/>
  <c r="I24" i="2" s="1"/>
  <c r="I23" i="2" s="1"/>
  <c r="I21" i="2"/>
  <c r="I20" i="2" s="1"/>
  <c r="I18" i="2"/>
  <c r="I16" i="2"/>
  <c r="I15" i="2"/>
  <c r="I12" i="2"/>
  <c r="I11" i="2"/>
  <c r="I10" i="2" s="1"/>
  <c r="H12" i="2"/>
  <c r="H11" i="2" s="1"/>
  <c r="H10" i="2" s="1"/>
  <c r="H62" i="2"/>
  <c r="H61" i="2"/>
  <c r="G62" i="2"/>
  <c r="G61" i="2"/>
  <c r="H39" i="2"/>
  <c r="H38" i="2"/>
  <c r="G39" i="2"/>
  <c r="G38" i="2"/>
  <c r="G82" i="2"/>
  <c r="G81" i="2"/>
  <c r="G80" i="2" s="1"/>
  <c r="G79" i="2" s="1"/>
  <c r="G77" i="2"/>
  <c r="G76" i="2"/>
  <c r="G75" i="2" s="1"/>
  <c r="G74" i="2" s="1"/>
  <c r="G72" i="2"/>
  <c r="G71" i="2"/>
  <c r="G70" i="2" s="1"/>
  <c r="G69" i="2" s="1"/>
  <c r="G67" i="2"/>
  <c r="G66" i="2"/>
  <c r="G65" i="2" s="1"/>
  <c r="G64" i="2" s="1"/>
  <c r="G56" i="2"/>
  <c r="G55" i="2"/>
  <c r="G53" i="2"/>
  <c r="G52" i="2"/>
  <c r="G50" i="2"/>
  <c r="G49" i="2"/>
  <c r="G47" i="2"/>
  <c r="G46" i="2"/>
  <c r="G36" i="2"/>
  <c r="G35" i="2"/>
  <c r="G34" i="2" s="1"/>
  <c r="G33" i="2" s="1"/>
  <c r="G31" i="2"/>
  <c r="G30" i="2"/>
  <c r="G29" i="2" s="1"/>
  <c r="G28" i="2" s="1"/>
  <c r="G26" i="2"/>
  <c r="G25" i="2"/>
  <c r="G24" i="2" s="1"/>
  <c r="G23" i="2" s="1"/>
  <c r="G21" i="2"/>
  <c r="G20" i="2"/>
  <c r="G18" i="2"/>
  <c r="G14" i="2"/>
  <c r="G16" i="2"/>
  <c r="H36" i="2"/>
  <c r="H35" i="2" s="1"/>
  <c r="H34" i="2" s="1"/>
  <c r="H33" i="2" s="1"/>
  <c r="H31" i="2"/>
  <c r="H30" i="2" s="1"/>
  <c r="H29" i="2" s="1"/>
  <c r="H28" i="2" s="1"/>
  <c r="H16" i="2"/>
  <c r="H15" i="2" s="1"/>
  <c r="H47" i="2"/>
  <c r="H46" i="2" s="1"/>
  <c r="H45" i="2" s="1"/>
  <c r="H44" i="2" s="1"/>
  <c r="H50" i="2"/>
  <c r="H49" i="2" s="1"/>
  <c r="H53" i="2"/>
  <c r="H52" i="2" s="1"/>
  <c r="H56" i="2"/>
  <c r="H55" i="2" s="1"/>
  <c r="H18" i="2"/>
  <c r="H21" i="2"/>
  <c r="H20" i="2"/>
  <c r="H26" i="2"/>
  <c r="H25" i="2"/>
  <c r="H24" i="2" s="1"/>
  <c r="H23" i="2" s="1"/>
  <c r="H67" i="2"/>
  <c r="H66" i="2"/>
  <c r="H65" i="2" s="1"/>
  <c r="H64" i="2" s="1"/>
  <c r="H72" i="2"/>
  <c r="H71" i="2"/>
  <c r="H70" i="2" s="1"/>
  <c r="H69" i="2" s="1"/>
  <c r="H77" i="2"/>
  <c r="H76" i="2"/>
  <c r="H75" i="2" s="1"/>
  <c r="H74" i="2" s="1"/>
  <c r="H82" i="2"/>
  <c r="H81" i="2"/>
  <c r="H80" i="2" s="1"/>
  <c r="H79" i="2" s="1"/>
  <c r="G15" i="2"/>
  <c r="G10" i="2"/>
  <c r="G45" i="2"/>
  <c r="G44" i="2" s="1"/>
  <c r="I9" i="2" l="1"/>
  <c r="I84" i="2"/>
  <c r="G84" i="2"/>
  <c r="G9" i="2" s="1"/>
  <c r="H9" i="2"/>
  <c r="H84" i="2"/>
</calcChain>
</file>

<file path=xl/sharedStrings.xml><?xml version="1.0" encoding="utf-8"?>
<sst xmlns="http://schemas.openxmlformats.org/spreadsheetml/2006/main" count="281" uniqueCount="86">
  <si>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</si>
  <si>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</si>
  <si>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</si>
  <si>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</si>
  <si>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</si>
  <si>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</si>
  <si>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</si>
  <si>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</si>
  <si>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</si>
  <si>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</si>
  <si>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</si>
  <si>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</si>
  <si>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</si>
  <si>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</si>
  <si>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</si>
  <si>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</si>
  <si>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</si>
  <si>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</si>
  <si>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</si>
  <si>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</si>
  <si>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</si>
  <si>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</si>
  <si>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</si>
  <si>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</si>
  <si>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</si>
  <si>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</si>
  <si>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</si>
  <si>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</si>
  <si>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</si>
  <si>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</si>
  <si>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</si>
  <si>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</si>
  <si>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</si>
  <si>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</si>
  <si>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</si>
  <si>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</si>
  <si>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</si>
  <si>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</si>
  <si>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</si>
  <si>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</si>
  <si>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</si>
  <si>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</si>
  <si>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</si>
  <si>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</si>
  <si>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</si>
  <si>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</si>
  <si>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</si>
  <si>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</si>
  <si>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</si>
  <si>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</si>
  <si>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</si>
  <si>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</si>
  <si>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</si>
  <si>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</si>
  <si>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</si>
  <si>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</si>
  <si>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</si>
  <si>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</si>
  <si>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</si>
  <si>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</si>
  <si>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</si>
  <si>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</si>
  <si>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 xml:space="preserve">        Реализация программ формирования современной городской среды</t>
  </si>
  <si>
    <t>260F255550</t>
  </si>
  <si>
    <t>Мероприятия по развитию физической культуры и спорта</t>
  </si>
  <si>
    <t>Приложение 3</t>
  </si>
  <si>
    <t>к постановлению администрации Жирятинского района</t>
  </si>
  <si>
    <t>Процент исполнения к уточненной бюджетной росписи</t>
  </si>
  <si>
    <t>Утверждено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</si>
  <si>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</si>
  <si>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</si>
  <si>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 xml:space="preserve">       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</si>
  <si>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>25027S5871</t>
  </si>
  <si>
    <t xml:space="preserve">      Обеспечение проведения выборов и референдумов</t>
  </si>
  <si>
    <t xml:space="preserve">        Организация и проведение выборов и референдумов</t>
  </si>
  <si>
    <t xml:space="preserve">          Специальные расходы</t>
  </si>
  <si>
    <t>3000080060</t>
  </si>
  <si>
    <t>Уточненная бюджетная роспись на 2021 год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</si>
  <si>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</si>
  <si>
    <t>250185390F</t>
  </si>
  <si>
    <t>25018S6170</t>
  </si>
  <si>
    <t>"Об исполнении бюджета Жирятинского сельского поселения муниципального района Брянской области за 9 месяцев 2021 года</t>
  </si>
  <si>
    <t>Кассовое исполнение за 9 месяцев 2021 года</t>
  </si>
  <si>
    <t>Утверждено на 2021 год, рублей</t>
  </si>
  <si>
    <t>Ведомственная структура расходов  бюджета  Жирятинского сельского поселения муниципального района Брянской области   за 9 месяцев 2021 года</t>
  </si>
  <si>
    <t>от 20 октября 2021 года  № с-51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</si>
</sst>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9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>
      <alignment vertical="top" wrapText="1"/>
    </xf>
    <xf numFmtId="0" fontId="13" fillId="0" borderId="9">
      <alignment vertical="top" wrapText="1"/>
    </xf>
    <xf numFmtId="0" fontId="13" fillId="0" borderId="9">
      <alignment vertical="top" wrapText="1"/>
    </xf>
    <xf numFmtId="1" fontId="14" fillId="0" borderId="9">
      <alignment horizontal="center" vertical="top" shrinkToFi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7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left" vertic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0" fontId="4" fillId="2" borderId="1" xfId="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left" vertical="center" wrapText="1"/>
    </xf>
    <xf numFmtId="0" fontId="10" fillId="2" borderId="1" xfId="4" applyNumberFormat="1" applyFont="1" applyFill="1" applyBorder="1" applyAlignment="1">
      <alignment horizontal="center" vertical="center" wrapText="1"/>
    </xf>
    <xf numFmtId="0" fontId="10" fillId="2" borderId="1" xfId="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8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8" applyNumberFormat="1" applyFont="1" applyFill="1" applyBorder="1" applyAlignment="1">
      <alignment horizontal="center" vertical="center" wrapText="1"/>
    </xf>
    <xf numFmtId="0" fontId="10" fillId="2" borderId="1" xfId="8" applyNumberFormat="1" applyFont="1" applyFill="1" applyBorder="1" applyAlignment="1">
      <alignment horizontal="center" vertical="center" wrapText="1"/>
    </xf>
    <xf numFmtId="49" fontId="11" fillId="0" borderId="1" xfId="8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1" xfId="8" applyNumberFormat="1" applyFont="1" applyFill="1" applyBorder="1" applyAlignment="1">
      <alignment horizontal="center" vertical="center" wrapText="1"/>
    </xf>
    <xf numFmtId="0" fontId="12" fillId="2" borderId="1" xfId="8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8" applyNumberFormat="1" applyFont="1" applyFill="1" applyBorder="1" applyAlignment="1">
      <alignment horizontal="center" vertical="center" wrapText="1"/>
    </xf>
    <xf numFmtId="0" fontId="11" fillId="2" borderId="1" xfId="4" applyNumberFormat="1" applyFont="1" applyFill="1" applyBorder="1" applyAlignment="1">
      <alignment horizontal="center" vertical="center" wrapText="1"/>
    </xf>
    <xf numFmtId="0" fontId="11" fillId="2" borderId="1" xfId="9" applyNumberFormat="1" applyFont="1" applyFill="1" applyBorder="1" applyAlignment="1">
      <alignment horizontal="center" vertical="center" wrapText="1"/>
    </xf>
    <xf numFmtId="0" fontId="2" fillId="2" borderId="6" xfId="5" applyNumberFormat="1" applyFont="1" applyFill="1" applyBorder="1" applyAlignment="1">
      <alignment horizontal="left" vertical="center" wrapText="1"/>
    </xf>
    <xf numFmtId="0" fontId="2" fillId="0" borderId="5" xfId="5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49" fontId="10" fillId="0" borderId="1" xfId="8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5" xfId="8" applyNumberFormat="1" applyFont="1" applyFill="1" applyBorder="1" applyAlignment="1">
      <alignment horizontal="center" vertical="center" wrapText="1"/>
    </xf>
    <xf numFmtId="0" fontId="11" fillId="0" borderId="8" xfId="8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0" fontId="7" fillId="3" borderId="1" xfId="5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9" xfId="2" applyNumberFormat="1" applyFont="1" applyProtection="1">
      <alignment vertical="top" wrapText="1"/>
    </xf>
    <xf numFmtId="0" fontId="17" fillId="0" borderId="10" xfId="2" applyNumberFormat="1" applyFont="1" applyBorder="1" applyProtection="1">
      <alignment vertical="top" wrapText="1"/>
    </xf>
    <xf numFmtId="2" fontId="12" fillId="0" borderId="1" xfId="8" applyNumberFormat="1" applyFont="1" applyFill="1" applyBorder="1" applyAlignment="1">
      <alignment horizontal="center" vertical="center" wrapText="1"/>
    </xf>
    <xf numFmtId="2" fontId="4" fillId="2" borderId="1" xfId="9" applyNumberFormat="1" applyFont="1" applyFill="1" applyBorder="1" applyAlignment="1">
      <alignment horizontal="center" vertical="center" wrapText="1"/>
    </xf>
    <xf numFmtId="2" fontId="10" fillId="0" borderId="1" xfId="9" applyNumberFormat="1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 wrapText="1"/>
    </xf>
    <xf numFmtId="2" fontId="11" fillId="0" borderId="1" xfId="8" applyNumberFormat="1" applyFont="1" applyFill="1" applyBorder="1" applyAlignment="1">
      <alignment horizontal="center" vertical="center" wrapText="1"/>
    </xf>
    <xf numFmtId="2" fontId="10" fillId="2" borderId="1" xfId="9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8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1" fillId="2" borderId="1" xfId="9" applyNumberFormat="1" applyFont="1" applyFill="1" applyBorder="1" applyAlignment="1">
      <alignment horizontal="center" vertical="center" wrapText="1"/>
    </xf>
    <xf numFmtId="2" fontId="11" fillId="0" borderId="1" xfId="9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vertical="top" wrapText="1"/>
    </xf>
    <xf numFmtId="0" fontId="10" fillId="4" borderId="1" xfId="8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8" fillId="0" borderId="2" xfId="8" applyNumberFormat="1" applyFont="1" applyFill="1" applyBorder="1" applyAlignment="1">
      <alignment horizontal="center" vertical="center" wrapText="1"/>
    </xf>
    <xf numFmtId="0" fontId="13" fillId="0" borderId="9" xfId="1" applyNumberFormat="1" applyProtection="1">
      <alignment vertical="top" wrapText="1"/>
    </xf>
    <xf numFmtId="0" fontId="17" fillId="0" borderId="9" xfId="1" applyNumberFormat="1" applyFont="1" applyProtection="1">
      <alignment vertical="top" wrapText="1"/>
    </xf>
    <xf numFmtId="1" fontId="18" fillId="0" borderId="9" xfId="3" applyNumberFormat="1" applyFont="1" applyAlignment="1" applyProtection="1">
      <alignment vertical="center" wrapText="1" shrinkToFit="1"/>
    </xf>
    <xf numFmtId="1" fontId="17" fillId="0" borderId="9" xfId="3" applyNumberFormat="1" applyFont="1" applyAlignment="1" applyProtection="1">
      <alignment vertical="center" wrapText="1" shrinkToFit="1"/>
    </xf>
    <xf numFmtId="1" fontId="18" fillId="0" borderId="9" xfId="3" applyNumberFormat="1" applyFont="1" applyProtection="1">
      <alignment horizontal="center" vertical="top" shrinkToFi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5" fillId="0" borderId="0" xfId="6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</cellXfs>
  <cellStyles count="10">
    <cellStyle name="xl32" xfId="1"/>
    <cellStyle name="xl33" xfId="2"/>
    <cellStyle name="xl34" xfId="3"/>
    <cellStyle name="Денежный" xfId="4" builtinId="4"/>
    <cellStyle name="Денежный [0]" xfId="5" builtinId="7"/>
    <cellStyle name="Заголовок 4" xfId="6" builtinId="19"/>
    <cellStyle name="Название" xfId="7" builtinId="15"/>
    <cellStyle name="Обычный" xfId="0" builtinId="0"/>
    <cellStyle name="Процентный" xfId="8" builtinId="5"/>
    <cellStyle name="Финансовый [0]" xfId="9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84"/>
  <sheetViews>
    <sheetView tabSelected="1" view="pageBreakPreview" zoomScale="86" zoomScaleNormal="86" workbookViewId="0">
      <selection activeCell="A3" sqref="A3"/>
    </sheetView>
  </sheetViews>
  <sheetFormatPr defaultRowHeight="12.75" x14ac:dyDescent="0.2"/>
  <cols>
    <col min="1" max="1" width="53.140625" customWidth="1"/>
    <col min="2" max="2" width="8.140625" customWidth="1"/>
    <col min="3" max="3" width="6.140625" customWidth="1"/>
    <col min="4" max="4" width="7.5703125" customWidth="1"/>
    <col min="5" max="5" width="13.140625" customWidth="1"/>
    <col min="6" max="6" width="5.85546875" customWidth="1"/>
    <col min="7" max="7" width="14.85546875" hidden="1" customWidth="1"/>
    <col min="8" max="9" width="15" customWidth="1"/>
    <col min="10" max="10" width="14.5703125" customWidth="1"/>
    <col min="11" max="11" width="11.5703125" customWidth="1"/>
  </cols>
  <sheetData>
    <row r="1" spans="1:11" ht="15.75" customHeight="1" x14ac:dyDescent="0.2">
      <c r="C1" s="1"/>
      <c r="D1" s="1"/>
      <c r="E1" s="73" t="s">
        <v>65</v>
      </c>
      <c r="F1" s="73"/>
      <c r="G1" s="73"/>
      <c r="H1" s="73"/>
      <c r="I1" s="73"/>
      <c r="J1" s="73"/>
      <c r="K1" s="73"/>
    </row>
    <row r="2" spans="1:11" ht="19.5" customHeight="1" x14ac:dyDescent="0.25">
      <c r="C2" s="72" t="s">
        <v>66</v>
      </c>
      <c r="D2" s="72"/>
      <c r="E2" s="72"/>
      <c r="F2" s="72"/>
      <c r="G2" s="72"/>
      <c r="H2" s="72"/>
      <c r="I2" s="72"/>
      <c r="J2" s="72"/>
      <c r="K2" s="72"/>
    </row>
    <row r="3" spans="1:11" ht="33" customHeight="1" x14ac:dyDescent="0.25">
      <c r="C3" s="77" t="s">
        <v>81</v>
      </c>
      <c r="D3" s="77"/>
      <c r="E3" s="77"/>
      <c r="F3" s="77"/>
      <c r="G3" s="77"/>
      <c r="H3" s="77"/>
      <c r="I3" s="77"/>
      <c r="J3" s="77"/>
      <c r="K3" s="77"/>
    </row>
    <row r="4" spans="1:11" ht="19.5" customHeight="1" x14ac:dyDescent="0.25">
      <c r="C4" s="72" t="s">
        <v>85</v>
      </c>
      <c r="D4" s="72"/>
      <c r="E4" s="72"/>
      <c r="F4" s="72"/>
      <c r="G4" s="72"/>
      <c r="H4" s="72"/>
      <c r="I4" s="72"/>
      <c r="J4" s="72"/>
      <c r="K4" s="72"/>
    </row>
    <row r="5" spans="1:11" ht="38.25" customHeight="1" x14ac:dyDescent="0.2">
      <c r="A5" s="76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27" customHeight="1" x14ac:dyDescent="0.3">
      <c r="A6" s="21"/>
      <c r="B6" s="21"/>
      <c r="C6" s="21"/>
      <c r="D6" s="21"/>
      <c r="E6" s="21"/>
      <c r="F6" s="21"/>
      <c r="G6" s="21"/>
      <c r="H6" s="75" t="s">
        <v>41</v>
      </c>
      <c r="I6" s="75"/>
      <c r="J6" s="75"/>
      <c r="K6" s="75"/>
    </row>
    <row r="7" spans="1:11" ht="108.75" customHeight="1" x14ac:dyDescent="0.2">
      <c r="A7" s="2" t="s">
        <v>3</v>
      </c>
      <c r="B7" s="2" t="s">
        <v>50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68</v>
      </c>
      <c r="H7" s="2" t="s">
        <v>83</v>
      </c>
      <c r="I7" s="2" t="s">
        <v>77</v>
      </c>
      <c r="J7" s="2" t="s">
        <v>82</v>
      </c>
      <c r="K7" s="2" t="s">
        <v>67</v>
      </c>
    </row>
    <row r="8" spans="1:11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/>
      <c r="H8" s="3">
        <v>7</v>
      </c>
      <c r="I8" s="3"/>
      <c r="J8" s="3">
        <v>8</v>
      </c>
      <c r="K8" s="3">
        <v>9</v>
      </c>
    </row>
    <row r="9" spans="1:11" ht="22.5" customHeight="1" x14ac:dyDescent="0.2">
      <c r="A9" s="25" t="s">
        <v>49</v>
      </c>
      <c r="B9" s="25">
        <v>925</v>
      </c>
      <c r="C9" s="25"/>
      <c r="D9" s="25"/>
      <c r="E9" s="25"/>
      <c r="F9" s="25"/>
      <c r="G9" s="25" t="e">
        <f>G84</f>
        <v>#REF!</v>
      </c>
      <c r="H9" s="25">
        <f>H10+H23+H28+H33+H44+H64+H69+H79</f>
        <v>20813097.859999999</v>
      </c>
      <c r="I9" s="25">
        <f>I10+I23+I28+I33+I44+I64+I69+I79</f>
        <v>26241981.220000003</v>
      </c>
      <c r="J9" s="48">
        <f>J84</f>
        <v>12441376.550000001</v>
      </c>
      <c r="K9" s="48">
        <v>47.41</v>
      </c>
    </row>
    <row r="10" spans="1:11" ht="18.75" x14ac:dyDescent="0.2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25" t="e">
        <f>#REF!</f>
        <v>#REF!</v>
      </c>
      <c r="H10" s="6">
        <f>H11+H14</f>
        <v>29279</v>
      </c>
      <c r="I10" s="6">
        <f>I11+I14</f>
        <v>29279</v>
      </c>
      <c r="J10" s="6">
        <v>9279</v>
      </c>
      <c r="K10" s="49">
        <v>31.69</v>
      </c>
    </row>
    <row r="11" spans="1:11" ht="31.5" x14ac:dyDescent="0.2">
      <c r="A11" s="67" t="s">
        <v>73</v>
      </c>
      <c r="B11" s="25">
        <v>925</v>
      </c>
      <c r="C11" s="40">
        <v>1</v>
      </c>
      <c r="D11" s="71" t="s">
        <v>16</v>
      </c>
      <c r="E11" s="41"/>
      <c r="F11" s="41"/>
      <c r="G11" s="41"/>
      <c r="H11" s="41">
        <f>H12</f>
        <v>4279</v>
      </c>
      <c r="I11" s="41">
        <f>I12</f>
        <v>4279</v>
      </c>
      <c r="J11" s="41">
        <v>4279</v>
      </c>
      <c r="K11" s="50">
        <v>100</v>
      </c>
    </row>
    <row r="12" spans="1:11" ht="31.5" x14ac:dyDescent="0.2">
      <c r="A12" s="67" t="s">
        <v>74</v>
      </c>
      <c r="B12" s="25">
        <v>925</v>
      </c>
      <c r="C12" s="40">
        <v>1</v>
      </c>
      <c r="D12" s="71" t="s">
        <v>16</v>
      </c>
      <c r="E12" s="70" t="s">
        <v>76</v>
      </c>
      <c r="F12" s="41"/>
      <c r="G12" s="41"/>
      <c r="H12" s="19">
        <f>H13</f>
        <v>4279</v>
      </c>
      <c r="I12" s="19">
        <f>I13</f>
        <v>4279</v>
      </c>
      <c r="J12" s="19">
        <v>4279</v>
      </c>
      <c r="K12" s="58">
        <v>100</v>
      </c>
    </row>
    <row r="13" spans="1:11" ht="15.75" x14ac:dyDescent="0.2">
      <c r="A13" s="66" t="s">
        <v>75</v>
      </c>
      <c r="B13" s="25">
        <v>925</v>
      </c>
      <c r="C13" s="40">
        <v>1</v>
      </c>
      <c r="D13" s="71" t="s">
        <v>16</v>
      </c>
      <c r="E13" s="70" t="s">
        <v>76</v>
      </c>
      <c r="F13" s="41"/>
      <c r="G13" s="41"/>
      <c r="H13" s="19">
        <v>4279</v>
      </c>
      <c r="I13" s="19">
        <v>4279</v>
      </c>
      <c r="J13" s="19">
        <v>4279</v>
      </c>
      <c r="K13" s="58">
        <v>100</v>
      </c>
    </row>
    <row r="14" spans="1:11" ht="18.75" x14ac:dyDescent="0.2">
      <c r="A14" s="43" t="s">
        <v>18</v>
      </c>
      <c r="B14" s="25">
        <v>925</v>
      </c>
      <c r="C14" s="40" t="s">
        <v>9</v>
      </c>
      <c r="D14" s="40" t="s">
        <v>19</v>
      </c>
      <c r="E14" s="41" t="s">
        <v>2</v>
      </c>
      <c r="F14" s="41" t="s">
        <v>2</v>
      </c>
      <c r="G14" s="41">
        <f>G18</f>
        <v>5000</v>
      </c>
      <c r="H14" s="41">
        <v>25000</v>
      </c>
      <c r="I14" s="41">
        <v>25000</v>
      </c>
      <c r="J14" s="41">
        <v>5000</v>
      </c>
      <c r="K14" s="50">
        <v>20</v>
      </c>
    </row>
    <row r="15" spans="1:11" ht="31.5" x14ac:dyDescent="0.2">
      <c r="A15" s="42" t="s">
        <v>37</v>
      </c>
      <c r="B15" s="25">
        <v>925</v>
      </c>
      <c r="C15" s="34" t="s">
        <v>9</v>
      </c>
      <c r="D15" s="34">
        <v>13</v>
      </c>
      <c r="E15" s="34">
        <v>2501380070</v>
      </c>
      <c r="F15" s="34"/>
      <c r="G15" s="34">
        <f>G16+G18</f>
        <v>15000</v>
      </c>
      <c r="H15" s="34">
        <f>H16+H18</f>
        <v>25000</v>
      </c>
      <c r="I15" s="34">
        <f>I16+I18</f>
        <v>25000</v>
      </c>
      <c r="J15" s="34">
        <v>5000</v>
      </c>
      <c r="K15" s="51">
        <v>20</v>
      </c>
    </row>
    <row r="16" spans="1:11" ht="31.5" x14ac:dyDescent="0.2">
      <c r="A16" s="7" t="s">
        <v>48</v>
      </c>
      <c r="B16" s="3">
        <v>925</v>
      </c>
      <c r="C16" s="8" t="s">
        <v>9</v>
      </c>
      <c r="D16" s="8" t="s">
        <v>19</v>
      </c>
      <c r="E16" s="8">
        <v>2501380070</v>
      </c>
      <c r="F16" s="8">
        <v>200</v>
      </c>
      <c r="G16" s="8">
        <f>G17</f>
        <v>10000</v>
      </c>
      <c r="H16" s="8">
        <f>H17</f>
        <v>20000</v>
      </c>
      <c r="I16" s="8">
        <f>I17</f>
        <v>20000</v>
      </c>
      <c r="J16" s="8"/>
      <c r="K16" s="52"/>
    </row>
    <row r="17" spans="1:12" ht="47.25" x14ac:dyDescent="0.2">
      <c r="A17" s="7" t="s">
        <v>45</v>
      </c>
      <c r="B17" s="3">
        <v>925</v>
      </c>
      <c r="C17" s="8" t="s">
        <v>9</v>
      </c>
      <c r="D17" s="8" t="s">
        <v>19</v>
      </c>
      <c r="E17" s="8">
        <v>2501380070</v>
      </c>
      <c r="F17" s="8">
        <v>240</v>
      </c>
      <c r="G17" s="8">
        <v>10000</v>
      </c>
      <c r="H17" s="8">
        <v>20000</v>
      </c>
      <c r="I17" s="8">
        <v>20000</v>
      </c>
      <c r="J17" s="8"/>
      <c r="K17" s="52"/>
    </row>
    <row r="18" spans="1:12" ht="15.75" x14ac:dyDescent="0.2">
      <c r="A18" s="36" t="s">
        <v>14</v>
      </c>
      <c r="B18" s="20">
        <v>925</v>
      </c>
      <c r="C18" s="37" t="s">
        <v>9</v>
      </c>
      <c r="D18" s="13" t="s">
        <v>19</v>
      </c>
      <c r="E18" s="8"/>
      <c r="F18" s="8">
        <v>800</v>
      </c>
      <c r="G18" s="8">
        <f>G19</f>
        <v>5000</v>
      </c>
      <c r="H18" s="8">
        <f>H19</f>
        <v>5000</v>
      </c>
      <c r="I18" s="8">
        <f>I19</f>
        <v>5000</v>
      </c>
      <c r="J18" s="8">
        <v>5000</v>
      </c>
      <c r="K18" s="52">
        <v>100</v>
      </c>
    </row>
    <row r="19" spans="1:12" ht="15.75" x14ac:dyDescent="0.2">
      <c r="A19" s="36" t="s">
        <v>44</v>
      </c>
      <c r="B19" s="20">
        <v>925</v>
      </c>
      <c r="C19" s="38" t="s">
        <v>9</v>
      </c>
      <c r="D19" s="8" t="s">
        <v>19</v>
      </c>
      <c r="E19" s="8"/>
      <c r="F19" s="8">
        <v>850</v>
      </c>
      <c r="G19" s="8">
        <v>5000</v>
      </c>
      <c r="H19" s="8">
        <v>5000</v>
      </c>
      <c r="I19" s="8">
        <v>5000</v>
      </c>
      <c r="J19" s="8">
        <v>5000</v>
      </c>
      <c r="K19" s="52">
        <v>100</v>
      </c>
    </row>
    <row r="20" spans="1:12" ht="15.75" hidden="1" x14ac:dyDescent="0.2">
      <c r="A20" s="7" t="s">
        <v>42</v>
      </c>
      <c r="B20" s="3">
        <v>925</v>
      </c>
      <c r="C20" s="8" t="s">
        <v>9</v>
      </c>
      <c r="D20" s="8" t="s">
        <v>19</v>
      </c>
      <c r="E20" s="20"/>
      <c r="F20" s="8"/>
      <c r="G20" s="8">
        <f t="shared" ref="G20:I21" si="0">G21</f>
        <v>0</v>
      </c>
      <c r="H20" s="8">
        <f t="shared" si="0"/>
        <v>0</v>
      </c>
      <c r="I20" s="8">
        <f t="shared" si="0"/>
        <v>0</v>
      </c>
      <c r="J20" s="8"/>
      <c r="K20" s="52"/>
    </row>
    <row r="21" spans="1:12" ht="31.5" hidden="1" x14ac:dyDescent="0.2">
      <c r="A21" s="7" t="s">
        <v>48</v>
      </c>
      <c r="B21" s="3">
        <v>925</v>
      </c>
      <c r="C21" s="8" t="s">
        <v>9</v>
      </c>
      <c r="D21" s="8" t="s">
        <v>19</v>
      </c>
      <c r="E21" s="20"/>
      <c r="F21" s="8">
        <v>200</v>
      </c>
      <c r="G21" s="8">
        <f t="shared" si="0"/>
        <v>0</v>
      </c>
      <c r="H21" s="8">
        <f t="shared" si="0"/>
        <v>0</v>
      </c>
      <c r="I21" s="8">
        <f t="shared" si="0"/>
        <v>0</v>
      </c>
      <c r="J21" s="8"/>
      <c r="K21" s="52"/>
    </row>
    <row r="22" spans="1:12" ht="47.25" hidden="1" x14ac:dyDescent="0.2">
      <c r="A22" s="7" t="s">
        <v>45</v>
      </c>
      <c r="B22" s="3">
        <v>925</v>
      </c>
      <c r="C22" s="8" t="s">
        <v>9</v>
      </c>
      <c r="D22" s="8" t="s">
        <v>19</v>
      </c>
      <c r="E22" s="20"/>
      <c r="F22" s="8">
        <v>240</v>
      </c>
      <c r="G22" s="8"/>
      <c r="H22" s="8"/>
      <c r="I22" s="8"/>
      <c r="J22" s="8"/>
      <c r="K22" s="52"/>
      <c r="L22">
        <v>0</v>
      </c>
    </row>
    <row r="23" spans="1:12" ht="15.75" x14ac:dyDescent="0.2">
      <c r="A23" s="9" t="s">
        <v>22</v>
      </c>
      <c r="B23" s="26">
        <v>925</v>
      </c>
      <c r="C23" s="10" t="s">
        <v>10</v>
      </c>
      <c r="D23" s="11" t="s">
        <v>2</v>
      </c>
      <c r="E23" s="11" t="s">
        <v>2</v>
      </c>
      <c r="F23" s="11" t="s">
        <v>2</v>
      </c>
      <c r="G23" s="11">
        <f t="shared" ref="G23:I26" si="1">G24</f>
        <v>222089</v>
      </c>
      <c r="H23" s="11">
        <f t="shared" si="1"/>
        <v>222089</v>
      </c>
      <c r="I23" s="11">
        <f t="shared" si="1"/>
        <v>222089</v>
      </c>
      <c r="J23" s="11">
        <v>155775.28</v>
      </c>
      <c r="K23" s="53">
        <v>70.14</v>
      </c>
    </row>
    <row r="24" spans="1:12" ht="15.75" x14ac:dyDescent="0.2">
      <c r="A24" s="39" t="s">
        <v>23</v>
      </c>
      <c r="B24" s="25">
        <v>925</v>
      </c>
      <c r="C24" s="40" t="s">
        <v>10</v>
      </c>
      <c r="D24" s="40" t="s">
        <v>11</v>
      </c>
      <c r="E24" s="41" t="s">
        <v>2</v>
      </c>
      <c r="F24" s="41" t="s">
        <v>2</v>
      </c>
      <c r="G24" s="41">
        <f t="shared" si="1"/>
        <v>222089</v>
      </c>
      <c r="H24" s="41">
        <f t="shared" si="1"/>
        <v>222089</v>
      </c>
      <c r="I24" s="41">
        <f t="shared" si="1"/>
        <v>222089</v>
      </c>
      <c r="J24" s="41">
        <f>J25</f>
        <v>155775.28</v>
      </c>
      <c r="K24" s="50">
        <v>70.14</v>
      </c>
    </row>
    <row r="25" spans="1:12" ht="42" customHeight="1" x14ac:dyDescent="0.2">
      <c r="A25" s="44" t="s">
        <v>47</v>
      </c>
      <c r="B25" s="25">
        <v>925</v>
      </c>
      <c r="C25" s="34" t="s">
        <v>10</v>
      </c>
      <c r="D25" s="34" t="s">
        <v>11</v>
      </c>
      <c r="E25" s="34">
        <v>2501151180</v>
      </c>
      <c r="F25" s="45" t="s">
        <v>2</v>
      </c>
      <c r="G25" s="45">
        <f t="shared" si="1"/>
        <v>222089</v>
      </c>
      <c r="H25" s="45">
        <f t="shared" si="1"/>
        <v>222089</v>
      </c>
      <c r="I25" s="45">
        <f t="shared" si="1"/>
        <v>222089</v>
      </c>
      <c r="J25" s="45">
        <f>J26</f>
        <v>155775.28</v>
      </c>
      <c r="K25" s="54">
        <v>70.14</v>
      </c>
    </row>
    <row r="26" spans="1:12" ht="15.75" x14ac:dyDescent="0.2">
      <c r="A26" s="23" t="s">
        <v>38</v>
      </c>
      <c r="B26" s="3">
        <v>925</v>
      </c>
      <c r="C26" s="13" t="s">
        <v>10</v>
      </c>
      <c r="D26" s="8" t="s">
        <v>11</v>
      </c>
      <c r="E26" s="8">
        <v>2501151180</v>
      </c>
      <c r="F26" s="8">
        <v>500</v>
      </c>
      <c r="G26" s="8">
        <f t="shared" si="1"/>
        <v>222089</v>
      </c>
      <c r="H26" s="8">
        <f t="shared" si="1"/>
        <v>222089</v>
      </c>
      <c r="I26" s="8">
        <f t="shared" si="1"/>
        <v>222089</v>
      </c>
      <c r="J26" s="8">
        <f>J27</f>
        <v>155775.28</v>
      </c>
      <c r="K26" s="52">
        <v>70.14</v>
      </c>
    </row>
    <row r="27" spans="1:12" ht="15.75" x14ac:dyDescent="0.2">
      <c r="A27" s="23" t="s">
        <v>39</v>
      </c>
      <c r="B27" s="3">
        <v>925</v>
      </c>
      <c r="C27" s="13" t="s">
        <v>10</v>
      </c>
      <c r="D27" s="8" t="s">
        <v>11</v>
      </c>
      <c r="E27" s="8">
        <v>2501151180</v>
      </c>
      <c r="F27" s="8">
        <v>540</v>
      </c>
      <c r="G27" s="8">
        <v>222089</v>
      </c>
      <c r="H27" s="8">
        <v>222089</v>
      </c>
      <c r="I27" s="8">
        <v>222089</v>
      </c>
      <c r="J27" s="8">
        <v>155775.28</v>
      </c>
      <c r="K27" s="52">
        <v>70.14</v>
      </c>
    </row>
    <row r="28" spans="1:12" ht="36.75" customHeight="1" x14ac:dyDescent="0.2">
      <c r="A28" s="14" t="s">
        <v>40</v>
      </c>
      <c r="B28" s="26">
        <v>925</v>
      </c>
      <c r="C28" s="15" t="s">
        <v>11</v>
      </c>
      <c r="D28" s="15"/>
      <c r="E28" s="16"/>
      <c r="F28" s="16"/>
      <c r="G28" s="16">
        <f t="shared" ref="G28:I31" si="2">G29</f>
        <v>15000</v>
      </c>
      <c r="H28" s="16">
        <f t="shared" si="2"/>
        <v>105000</v>
      </c>
      <c r="I28" s="16">
        <f t="shared" si="2"/>
        <v>105000</v>
      </c>
      <c r="J28" s="16">
        <f>J29</f>
        <v>90093</v>
      </c>
      <c r="K28" s="55">
        <v>85.8</v>
      </c>
    </row>
    <row r="29" spans="1:12" ht="54" customHeight="1" x14ac:dyDescent="0.2">
      <c r="A29" s="63" t="s">
        <v>69</v>
      </c>
      <c r="B29" s="25">
        <v>925</v>
      </c>
      <c r="C29" s="35" t="s">
        <v>11</v>
      </c>
      <c r="D29" s="35" t="s">
        <v>25</v>
      </c>
      <c r="E29" s="34"/>
      <c r="F29" s="34"/>
      <c r="G29" s="34">
        <f t="shared" si="2"/>
        <v>15000</v>
      </c>
      <c r="H29" s="34">
        <f t="shared" si="2"/>
        <v>105000</v>
      </c>
      <c r="I29" s="34">
        <f t="shared" si="2"/>
        <v>105000</v>
      </c>
      <c r="J29" s="34">
        <f>J30</f>
        <v>90093</v>
      </c>
      <c r="K29" s="51">
        <v>85.8</v>
      </c>
    </row>
    <row r="30" spans="1:12" ht="25.5" customHeight="1" x14ac:dyDescent="0.2">
      <c r="A30" s="64" t="s">
        <v>70</v>
      </c>
      <c r="B30" s="25">
        <v>925</v>
      </c>
      <c r="C30" s="35" t="s">
        <v>11</v>
      </c>
      <c r="D30" s="35" t="s">
        <v>25</v>
      </c>
      <c r="E30" s="34">
        <v>2501681140</v>
      </c>
      <c r="F30" s="34"/>
      <c r="G30" s="34">
        <f t="shared" si="2"/>
        <v>15000</v>
      </c>
      <c r="H30" s="34">
        <f t="shared" si="2"/>
        <v>105000</v>
      </c>
      <c r="I30" s="34">
        <f t="shared" si="2"/>
        <v>105000</v>
      </c>
      <c r="J30" s="34">
        <f>J31</f>
        <v>90093</v>
      </c>
      <c r="K30" s="51">
        <v>85.8</v>
      </c>
    </row>
    <row r="31" spans="1:12" ht="31.5" x14ac:dyDescent="0.2">
      <c r="A31" s="7" t="s">
        <v>48</v>
      </c>
      <c r="B31" s="3">
        <v>925</v>
      </c>
      <c r="C31" s="17" t="s">
        <v>11</v>
      </c>
      <c r="D31" s="17" t="s">
        <v>25</v>
      </c>
      <c r="E31" s="8">
        <v>2501681140</v>
      </c>
      <c r="F31" s="8">
        <v>200</v>
      </c>
      <c r="G31" s="8">
        <f t="shared" si="2"/>
        <v>15000</v>
      </c>
      <c r="H31" s="8">
        <f t="shared" si="2"/>
        <v>105000</v>
      </c>
      <c r="I31" s="8">
        <f t="shared" si="2"/>
        <v>105000</v>
      </c>
      <c r="J31" s="8">
        <f>J32</f>
        <v>90093</v>
      </c>
      <c r="K31" s="52">
        <v>85.8</v>
      </c>
    </row>
    <row r="32" spans="1:12" ht="47.25" x14ac:dyDescent="0.2">
      <c r="A32" s="7" t="s">
        <v>45</v>
      </c>
      <c r="B32" s="3">
        <v>925</v>
      </c>
      <c r="C32" s="17" t="s">
        <v>11</v>
      </c>
      <c r="D32" s="17" t="s">
        <v>25</v>
      </c>
      <c r="E32" s="8">
        <v>2501681140</v>
      </c>
      <c r="F32" s="8">
        <v>240</v>
      </c>
      <c r="G32" s="8">
        <v>15000</v>
      </c>
      <c r="H32" s="8">
        <v>105000</v>
      </c>
      <c r="I32" s="8">
        <v>105000</v>
      </c>
      <c r="J32" s="8">
        <v>90093</v>
      </c>
      <c r="K32" s="52">
        <v>85.8</v>
      </c>
    </row>
    <row r="33" spans="1:11" ht="15.75" x14ac:dyDescent="0.2">
      <c r="A33" s="14" t="s">
        <v>58</v>
      </c>
      <c r="B33" s="27">
        <v>925</v>
      </c>
      <c r="C33" s="27" t="s">
        <v>57</v>
      </c>
      <c r="D33" s="27"/>
      <c r="E33" s="27"/>
      <c r="F33" s="27"/>
      <c r="G33" s="27">
        <f>G34</f>
        <v>10210870.41</v>
      </c>
      <c r="H33" s="27">
        <f>H34</f>
        <v>10210870.41</v>
      </c>
      <c r="I33" s="27">
        <f>I34</f>
        <v>15639753.770000001</v>
      </c>
      <c r="J33" s="27">
        <v>6245604.1200000001</v>
      </c>
      <c r="K33" s="56">
        <v>39.93</v>
      </c>
    </row>
    <row r="34" spans="1:11" ht="15.75" x14ac:dyDescent="0.2">
      <c r="A34" s="33" t="s">
        <v>59</v>
      </c>
      <c r="B34" s="25">
        <v>925</v>
      </c>
      <c r="C34" s="35" t="s">
        <v>57</v>
      </c>
      <c r="D34" s="35" t="s">
        <v>24</v>
      </c>
      <c r="E34" s="34"/>
      <c r="F34" s="34"/>
      <c r="G34" s="34">
        <f>G35+G38</f>
        <v>10210870.41</v>
      </c>
      <c r="H34" s="34">
        <f>H35+H38</f>
        <v>10210870.41</v>
      </c>
      <c r="I34" s="34">
        <f>I35+I38+I41</f>
        <v>15639753.770000001</v>
      </c>
      <c r="J34" s="34">
        <v>6245604.1200000001</v>
      </c>
      <c r="K34" s="51">
        <v>39.93</v>
      </c>
    </row>
    <row r="35" spans="1:11" ht="31.5" x14ac:dyDescent="0.2">
      <c r="A35" s="33" t="s">
        <v>60</v>
      </c>
      <c r="B35" s="25">
        <v>925</v>
      </c>
      <c r="C35" s="35" t="s">
        <v>57</v>
      </c>
      <c r="D35" s="35" t="s">
        <v>24</v>
      </c>
      <c r="E35" s="34">
        <v>2501881600</v>
      </c>
      <c r="F35" s="34"/>
      <c r="G35" s="34">
        <f t="shared" ref="G35:I36" si="3">G36</f>
        <v>2640849.41</v>
      </c>
      <c r="H35" s="34">
        <f t="shared" si="3"/>
        <v>2640849.41</v>
      </c>
      <c r="I35" s="34">
        <f t="shared" si="3"/>
        <v>2806574.87</v>
      </c>
      <c r="J35" s="34">
        <f>J36</f>
        <v>1584903.25</v>
      </c>
      <c r="K35" s="51">
        <v>54.47</v>
      </c>
    </row>
    <row r="36" spans="1:11" ht="31.5" x14ac:dyDescent="0.2">
      <c r="A36" s="7" t="s">
        <v>48</v>
      </c>
      <c r="B36" s="3">
        <v>925</v>
      </c>
      <c r="C36" s="17" t="s">
        <v>57</v>
      </c>
      <c r="D36" s="17" t="s">
        <v>24</v>
      </c>
      <c r="E36" s="8">
        <v>2501881600</v>
      </c>
      <c r="F36" s="8">
        <v>200</v>
      </c>
      <c r="G36" s="8">
        <f t="shared" si="3"/>
        <v>2640849.41</v>
      </c>
      <c r="H36" s="8">
        <f t="shared" si="3"/>
        <v>2640849.41</v>
      </c>
      <c r="I36" s="8">
        <f t="shared" si="3"/>
        <v>2806574.87</v>
      </c>
      <c r="J36" s="8">
        <f>J37</f>
        <v>1584903.25</v>
      </c>
      <c r="K36" s="52">
        <v>54.47</v>
      </c>
    </row>
    <row r="37" spans="1:11" ht="47.25" x14ac:dyDescent="0.2">
      <c r="A37" s="7" t="s">
        <v>45</v>
      </c>
      <c r="B37" s="3">
        <v>925</v>
      </c>
      <c r="C37" s="17" t="s">
        <v>57</v>
      </c>
      <c r="D37" s="17" t="s">
        <v>24</v>
      </c>
      <c r="E37" s="8">
        <v>2501881600</v>
      </c>
      <c r="F37" s="8">
        <v>240</v>
      </c>
      <c r="G37" s="8">
        <v>2640849.41</v>
      </c>
      <c r="H37" s="8">
        <v>2640849.41</v>
      </c>
      <c r="I37" s="8">
        <v>2806574.87</v>
      </c>
      <c r="J37" s="8">
        <v>1584903.25</v>
      </c>
      <c r="K37" s="52">
        <v>54.47</v>
      </c>
    </row>
    <row r="38" spans="1:11" ht="63" x14ac:dyDescent="0.2">
      <c r="A38" s="46" t="s">
        <v>61</v>
      </c>
      <c r="B38" s="25">
        <v>925</v>
      </c>
      <c r="C38" s="35" t="s">
        <v>57</v>
      </c>
      <c r="D38" s="35" t="s">
        <v>24</v>
      </c>
      <c r="E38" s="69" t="s">
        <v>80</v>
      </c>
      <c r="F38" s="34"/>
      <c r="G38" s="34">
        <f t="shared" ref="G38:I39" si="4">G39</f>
        <v>7570021</v>
      </c>
      <c r="H38" s="34">
        <f t="shared" si="4"/>
        <v>7570021</v>
      </c>
      <c r="I38" s="34">
        <f t="shared" si="4"/>
        <v>7570021</v>
      </c>
      <c r="J38" s="8">
        <f>J39</f>
        <v>4660700.87</v>
      </c>
      <c r="K38" s="52">
        <v>61.57</v>
      </c>
    </row>
    <row r="39" spans="1:11" ht="31.5" x14ac:dyDescent="0.2">
      <c r="A39" s="7" t="s">
        <v>48</v>
      </c>
      <c r="B39" s="3">
        <v>925</v>
      </c>
      <c r="C39" s="17" t="s">
        <v>57</v>
      </c>
      <c r="D39" s="17" t="s">
        <v>24</v>
      </c>
      <c r="E39" s="68" t="s">
        <v>80</v>
      </c>
      <c r="F39" s="8">
        <v>200</v>
      </c>
      <c r="G39" s="8">
        <f t="shared" si="4"/>
        <v>7570021</v>
      </c>
      <c r="H39" s="8">
        <f t="shared" si="4"/>
        <v>7570021</v>
      </c>
      <c r="I39" s="8">
        <f t="shared" si="4"/>
        <v>7570021</v>
      </c>
      <c r="J39" s="8">
        <f>J40</f>
        <v>4660700.87</v>
      </c>
      <c r="K39" s="52">
        <v>61.57</v>
      </c>
    </row>
    <row r="40" spans="1:11" ht="47.25" x14ac:dyDescent="0.2">
      <c r="A40" s="7" t="s">
        <v>45</v>
      </c>
      <c r="B40" s="3">
        <v>925</v>
      </c>
      <c r="C40" s="17" t="s">
        <v>57</v>
      </c>
      <c r="D40" s="17" t="s">
        <v>24</v>
      </c>
      <c r="E40" s="68" t="s">
        <v>80</v>
      </c>
      <c r="F40" s="8">
        <v>240</v>
      </c>
      <c r="G40" s="8">
        <v>7570021</v>
      </c>
      <c r="H40" s="8">
        <v>7570021</v>
      </c>
      <c r="I40" s="8">
        <v>7570021</v>
      </c>
      <c r="J40" s="8">
        <v>4660700.87</v>
      </c>
      <c r="K40" s="52">
        <v>61.57</v>
      </c>
    </row>
    <row r="41" spans="1:11" ht="48" customHeight="1" x14ac:dyDescent="0.2">
      <c r="A41" s="67" t="s">
        <v>78</v>
      </c>
      <c r="B41" s="25">
        <v>925</v>
      </c>
      <c r="C41" s="35" t="s">
        <v>57</v>
      </c>
      <c r="D41" s="35" t="s">
        <v>24</v>
      </c>
      <c r="E41" s="69" t="s">
        <v>79</v>
      </c>
      <c r="F41" s="34"/>
      <c r="G41" s="34"/>
      <c r="H41" s="34"/>
      <c r="I41" s="34">
        <f>I42</f>
        <v>5263157.9000000004</v>
      </c>
      <c r="J41" s="8"/>
      <c r="K41" s="52"/>
    </row>
    <row r="42" spans="1:11" ht="31.5" x14ac:dyDescent="0.2">
      <c r="A42" s="7" t="s">
        <v>48</v>
      </c>
      <c r="B42" s="3">
        <v>925</v>
      </c>
      <c r="C42" s="17" t="s">
        <v>57</v>
      </c>
      <c r="D42" s="17" t="s">
        <v>24</v>
      </c>
      <c r="E42" s="68" t="s">
        <v>79</v>
      </c>
      <c r="F42" s="8">
        <v>200</v>
      </c>
      <c r="G42" s="8"/>
      <c r="H42" s="8"/>
      <c r="I42" s="8">
        <f>I43</f>
        <v>5263157.9000000004</v>
      </c>
      <c r="J42" s="8"/>
      <c r="K42" s="52"/>
    </row>
    <row r="43" spans="1:11" ht="47.25" x14ac:dyDescent="0.2">
      <c r="A43" s="7" t="s">
        <v>45</v>
      </c>
      <c r="B43" s="3">
        <v>925</v>
      </c>
      <c r="C43" s="17" t="s">
        <v>57</v>
      </c>
      <c r="D43" s="17" t="s">
        <v>24</v>
      </c>
      <c r="E43" s="68" t="s">
        <v>79</v>
      </c>
      <c r="F43" s="8">
        <v>240</v>
      </c>
      <c r="G43" s="8"/>
      <c r="H43" s="8"/>
      <c r="I43" s="8">
        <v>5263157.9000000004</v>
      </c>
      <c r="J43" s="8"/>
      <c r="K43" s="52"/>
    </row>
    <row r="44" spans="1:11" ht="15.75" x14ac:dyDescent="0.2">
      <c r="A44" s="9" t="s">
        <v>28</v>
      </c>
      <c r="B44" s="62">
        <v>925</v>
      </c>
      <c r="C44" s="61" t="s">
        <v>15</v>
      </c>
      <c r="D44" s="9"/>
      <c r="E44" s="11" t="s">
        <v>2</v>
      </c>
      <c r="F44" s="11" t="s">
        <v>2</v>
      </c>
      <c r="G44" s="11">
        <f>G45</f>
        <v>2921975.5</v>
      </c>
      <c r="H44" s="11">
        <f>H45</f>
        <v>6458839.4500000002</v>
      </c>
      <c r="I44" s="11">
        <f>I45</f>
        <v>6458839.4500000002</v>
      </c>
      <c r="J44" s="53">
        <f>J45</f>
        <v>4244123.6900000004</v>
      </c>
      <c r="K44" s="53">
        <v>65.709999999999994</v>
      </c>
    </row>
    <row r="45" spans="1:11" ht="15.75" x14ac:dyDescent="0.2">
      <c r="A45" s="33" t="s">
        <v>26</v>
      </c>
      <c r="B45" s="25">
        <v>925</v>
      </c>
      <c r="C45" s="34" t="s">
        <v>15</v>
      </c>
      <c r="D45" s="35" t="s">
        <v>11</v>
      </c>
      <c r="E45" s="34"/>
      <c r="F45" s="34"/>
      <c r="G45" s="34">
        <f>G46+G49+G52+G55+G61</f>
        <v>2921975.5</v>
      </c>
      <c r="H45" s="34">
        <f>H46+H49+H52+H55+H58+H61</f>
        <v>6458839.4500000002</v>
      </c>
      <c r="I45" s="34">
        <f>I46+I49+I52+I55+I58+I61</f>
        <v>6458839.4500000002</v>
      </c>
      <c r="J45" s="51">
        <f>J46+J49+J52+J55+J58+J61</f>
        <v>4244123.6900000004</v>
      </c>
      <c r="K45" s="51">
        <v>65.709999999999994</v>
      </c>
    </row>
    <row r="46" spans="1:11" ht="15.75" x14ac:dyDescent="0.2">
      <c r="A46" s="33" t="s">
        <v>51</v>
      </c>
      <c r="B46" s="25">
        <v>925</v>
      </c>
      <c r="C46" s="34" t="s">
        <v>15</v>
      </c>
      <c r="D46" s="35" t="s">
        <v>11</v>
      </c>
      <c r="E46" s="34">
        <v>2501981690</v>
      </c>
      <c r="F46" s="34"/>
      <c r="G46" s="34">
        <f t="shared" ref="G46:I47" si="5">G47</f>
        <v>1536720</v>
      </c>
      <c r="H46" s="34">
        <f t="shared" si="5"/>
        <v>1486720</v>
      </c>
      <c r="I46" s="34">
        <f t="shared" si="5"/>
        <v>1486720</v>
      </c>
      <c r="J46" s="34">
        <v>748772.57</v>
      </c>
      <c r="K46" s="51">
        <v>50.36</v>
      </c>
    </row>
    <row r="47" spans="1:11" ht="31.5" x14ac:dyDescent="0.2">
      <c r="A47" s="7" t="s">
        <v>48</v>
      </c>
      <c r="B47" s="3">
        <v>925</v>
      </c>
      <c r="C47" s="8" t="s">
        <v>15</v>
      </c>
      <c r="D47" s="17" t="s">
        <v>11</v>
      </c>
      <c r="E47" s="8">
        <v>2501981690</v>
      </c>
      <c r="F47" s="8">
        <v>200</v>
      </c>
      <c r="G47" s="8">
        <f t="shared" si="5"/>
        <v>1536720</v>
      </c>
      <c r="H47" s="8">
        <f t="shared" si="5"/>
        <v>1486720</v>
      </c>
      <c r="I47" s="8">
        <f t="shared" si="5"/>
        <v>1486720</v>
      </c>
      <c r="J47" s="8">
        <v>748772.57</v>
      </c>
      <c r="K47" s="52">
        <v>50.36</v>
      </c>
    </row>
    <row r="48" spans="1:11" ht="47.25" x14ac:dyDescent="0.2">
      <c r="A48" s="7" t="s">
        <v>45</v>
      </c>
      <c r="B48" s="3">
        <v>925</v>
      </c>
      <c r="C48" s="8" t="s">
        <v>15</v>
      </c>
      <c r="D48" s="17" t="s">
        <v>11</v>
      </c>
      <c r="E48" s="8">
        <v>2501981690</v>
      </c>
      <c r="F48" s="8">
        <v>240</v>
      </c>
      <c r="G48" s="8">
        <v>1536720</v>
      </c>
      <c r="H48" s="8">
        <v>1486720</v>
      </c>
      <c r="I48" s="8">
        <v>1486720</v>
      </c>
      <c r="J48" s="8">
        <v>748772.57</v>
      </c>
      <c r="K48" s="52">
        <v>50.36</v>
      </c>
    </row>
    <row r="49" spans="1:11" ht="15.75" x14ac:dyDescent="0.2">
      <c r="A49" s="33" t="s">
        <v>34</v>
      </c>
      <c r="B49" s="25">
        <v>925</v>
      </c>
      <c r="C49" s="34" t="s">
        <v>15</v>
      </c>
      <c r="D49" s="35" t="s">
        <v>11</v>
      </c>
      <c r="E49" s="34">
        <v>2502081700</v>
      </c>
      <c r="F49" s="34"/>
      <c r="G49" s="34">
        <f t="shared" ref="G49:I50" si="6">G50</f>
        <v>10000</v>
      </c>
      <c r="H49" s="34">
        <f t="shared" si="6"/>
        <v>10000</v>
      </c>
      <c r="I49" s="34">
        <f t="shared" si="6"/>
        <v>10000</v>
      </c>
      <c r="J49" s="34">
        <v>9999</v>
      </c>
      <c r="K49" s="51">
        <v>99.99</v>
      </c>
    </row>
    <row r="50" spans="1:11" ht="31.5" x14ac:dyDescent="0.2">
      <c r="A50" s="7" t="s">
        <v>48</v>
      </c>
      <c r="B50" s="3">
        <v>925</v>
      </c>
      <c r="C50" s="8" t="s">
        <v>15</v>
      </c>
      <c r="D50" s="17" t="s">
        <v>11</v>
      </c>
      <c r="E50" s="8">
        <v>2502081700</v>
      </c>
      <c r="F50" s="8">
        <v>200</v>
      </c>
      <c r="G50" s="8">
        <f t="shared" si="6"/>
        <v>10000</v>
      </c>
      <c r="H50" s="8">
        <f t="shared" si="6"/>
        <v>10000</v>
      </c>
      <c r="I50" s="8">
        <f t="shared" si="6"/>
        <v>10000</v>
      </c>
      <c r="J50" s="8">
        <v>9999</v>
      </c>
      <c r="K50" s="52">
        <v>99.99</v>
      </c>
    </row>
    <row r="51" spans="1:11" ht="47.25" x14ac:dyDescent="0.2">
      <c r="A51" s="7" t="s">
        <v>45</v>
      </c>
      <c r="B51" s="3">
        <v>925</v>
      </c>
      <c r="C51" s="8" t="s">
        <v>15</v>
      </c>
      <c r="D51" s="17" t="s">
        <v>11</v>
      </c>
      <c r="E51" s="8">
        <v>2502081700</v>
      </c>
      <c r="F51" s="8">
        <v>240</v>
      </c>
      <c r="G51" s="8">
        <v>10000</v>
      </c>
      <c r="H51" s="8">
        <v>10000</v>
      </c>
      <c r="I51" s="8">
        <v>10000</v>
      </c>
      <c r="J51" s="8">
        <v>9999</v>
      </c>
      <c r="K51" s="52">
        <v>99.99</v>
      </c>
    </row>
    <row r="52" spans="1:11" ht="31.5" x14ac:dyDescent="0.2">
      <c r="A52" s="33" t="s">
        <v>35</v>
      </c>
      <c r="B52" s="25">
        <v>925</v>
      </c>
      <c r="C52" s="34" t="s">
        <v>15</v>
      </c>
      <c r="D52" s="35" t="s">
        <v>11</v>
      </c>
      <c r="E52" s="34">
        <v>2502181710</v>
      </c>
      <c r="F52" s="34"/>
      <c r="G52" s="34">
        <f t="shared" ref="G52:I53" si="7">G53</f>
        <v>59000</v>
      </c>
      <c r="H52" s="34">
        <f t="shared" si="7"/>
        <v>528340</v>
      </c>
      <c r="I52" s="34">
        <f t="shared" si="7"/>
        <v>528340</v>
      </c>
      <c r="J52" s="34">
        <v>261900.97</v>
      </c>
      <c r="K52" s="51">
        <v>49.57</v>
      </c>
    </row>
    <row r="53" spans="1:11" ht="31.5" x14ac:dyDescent="0.2">
      <c r="A53" s="7" t="s">
        <v>48</v>
      </c>
      <c r="B53" s="3">
        <v>925</v>
      </c>
      <c r="C53" s="8" t="s">
        <v>15</v>
      </c>
      <c r="D53" s="17" t="s">
        <v>11</v>
      </c>
      <c r="E53" s="8">
        <v>2502181710</v>
      </c>
      <c r="F53" s="8">
        <v>200</v>
      </c>
      <c r="G53" s="8">
        <f t="shared" si="7"/>
        <v>59000</v>
      </c>
      <c r="H53" s="8">
        <f t="shared" si="7"/>
        <v>528340</v>
      </c>
      <c r="I53" s="8">
        <f t="shared" si="7"/>
        <v>528340</v>
      </c>
      <c r="J53" s="8">
        <v>261900.97</v>
      </c>
      <c r="K53" s="52">
        <v>49.57</v>
      </c>
    </row>
    <row r="54" spans="1:11" ht="47.25" x14ac:dyDescent="0.2">
      <c r="A54" s="7" t="s">
        <v>45</v>
      </c>
      <c r="B54" s="3">
        <v>925</v>
      </c>
      <c r="C54" s="8" t="s">
        <v>15</v>
      </c>
      <c r="D54" s="17" t="s">
        <v>11</v>
      </c>
      <c r="E54" s="8">
        <v>2502181710</v>
      </c>
      <c r="F54" s="8">
        <v>240</v>
      </c>
      <c r="G54" s="8">
        <v>59000</v>
      </c>
      <c r="H54" s="8">
        <v>528340</v>
      </c>
      <c r="I54" s="8">
        <v>528340</v>
      </c>
      <c r="J54" s="8">
        <v>261900.97</v>
      </c>
      <c r="K54" s="52">
        <v>49.57</v>
      </c>
    </row>
    <row r="55" spans="1:11" ht="15.75" x14ac:dyDescent="0.2">
      <c r="A55" s="33" t="s">
        <v>52</v>
      </c>
      <c r="B55" s="25">
        <v>925</v>
      </c>
      <c r="C55" s="34" t="s">
        <v>15</v>
      </c>
      <c r="D55" s="35" t="s">
        <v>11</v>
      </c>
      <c r="E55" s="34">
        <v>2502281730</v>
      </c>
      <c r="F55" s="34"/>
      <c r="G55" s="34">
        <f t="shared" ref="G55:I56" si="8">G56</f>
        <v>11138.83</v>
      </c>
      <c r="H55" s="34">
        <f t="shared" si="8"/>
        <v>627950.38</v>
      </c>
      <c r="I55" s="34">
        <f t="shared" si="8"/>
        <v>627950.38</v>
      </c>
      <c r="J55" s="34">
        <v>365726.08</v>
      </c>
      <c r="K55" s="51">
        <v>58.24</v>
      </c>
    </row>
    <row r="56" spans="1:11" ht="31.5" x14ac:dyDescent="0.2">
      <c r="A56" s="7" t="s">
        <v>48</v>
      </c>
      <c r="B56" s="3">
        <v>925</v>
      </c>
      <c r="C56" s="8" t="s">
        <v>15</v>
      </c>
      <c r="D56" s="17" t="s">
        <v>11</v>
      </c>
      <c r="E56" s="8">
        <v>2502281730</v>
      </c>
      <c r="F56" s="8">
        <v>200</v>
      </c>
      <c r="G56" s="8">
        <f t="shared" si="8"/>
        <v>11138.83</v>
      </c>
      <c r="H56" s="8">
        <f t="shared" si="8"/>
        <v>627950.38</v>
      </c>
      <c r="I56" s="8">
        <f t="shared" si="8"/>
        <v>627950.38</v>
      </c>
      <c r="J56" s="8">
        <v>365726.08</v>
      </c>
      <c r="K56" s="52">
        <v>58.24</v>
      </c>
    </row>
    <row r="57" spans="1:11" ht="47.25" x14ac:dyDescent="0.2">
      <c r="A57" s="7" t="s">
        <v>45</v>
      </c>
      <c r="B57" s="3">
        <v>925</v>
      </c>
      <c r="C57" s="8" t="s">
        <v>15</v>
      </c>
      <c r="D57" s="17" t="s">
        <v>11</v>
      </c>
      <c r="E57" s="8">
        <v>2502281730</v>
      </c>
      <c r="F57" s="8">
        <v>240</v>
      </c>
      <c r="G57" s="8">
        <v>11138.83</v>
      </c>
      <c r="H57" s="8">
        <v>627950.38</v>
      </c>
      <c r="I57" s="8">
        <v>627950.38</v>
      </c>
      <c r="J57" s="8">
        <v>365726.08</v>
      </c>
      <c r="K57" s="52">
        <v>58.24</v>
      </c>
    </row>
    <row r="58" spans="1:11" ht="87.75" customHeight="1" x14ac:dyDescent="0.2">
      <c r="A58" s="67" t="s">
        <v>71</v>
      </c>
      <c r="B58" s="3">
        <v>925</v>
      </c>
      <c r="C58" s="34" t="s">
        <v>15</v>
      </c>
      <c r="D58" s="35" t="s">
        <v>11</v>
      </c>
      <c r="E58" s="69" t="s">
        <v>72</v>
      </c>
      <c r="F58" s="34"/>
      <c r="G58" s="34"/>
      <c r="H58" s="34">
        <v>2500000</v>
      </c>
      <c r="I58" s="34">
        <v>2500000</v>
      </c>
      <c r="J58" s="34">
        <v>1551896</v>
      </c>
      <c r="K58" s="52">
        <v>62.08</v>
      </c>
    </row>
    <row r="59" spans="1:11" ht="38.25" customHeight="1" x14ac:dyDescent="0.2">
      <c r="A59" s="7" t="s">
        <v>48</v>
      </c>
      <c r="B59" s="65">
        <v>925</v>
      </c>
      <c r="C59" s="8" t="s">
        <v>15</v>
      </c>
      <c r="D59" s="17" t="s">
        <v>11</v>
      </c>
      <c r="E59" s="68" t="s">
        <v>72</v>
      </c>
      <c r="F59" s="8">
        <v>200</v>
      </c>
      <c r="G59" s="8"/>
      <c r="H59" s="8">
        <v>2500000</v>
      </c>
      <c r="I59" s="8">
        <v>2500000</v>
      </c>
      <c r="J59" s="8">
        <v>1551896</v>
      </c>
      <c r="K59" s="52">
        <v>62.08</v>
      </c>
    </row>
    <row r="60" spans="1:11" ht="47.25" x14ac:dyDescent="0.2">
      <c r="A60" s="7" t="s">
        <v>45</v>
      </c>
      <c r="B60" s="3">
        <v>925</v>
      </c>
      <c r="C60" s="8" t="s">
        <v>15</v>
      </c>
      <c r="D60" s="17" t="s">
        <v>11</v>
      </c>
      <c r="E60" s="68" t="s">
        <v>72</v>
      </c>
      <c r="F60" s="8">
        <v>240</v>
      </c>
      <c r="G60" s="8"/>
      <c r="H60" s="8">
        <v>2500000</v>
      </c>
      <c r="I60" s="8">
        <v>2500000</v>
      </c>
      <c r="J60" s="8">
        <v>1551896</v>
      </c>
      <c r="K60" s="52">
        <v>62.08</v>
      </c>
    </row>
    <row r="61" spans="1:11" ht="31.5" x14ac:dyDescent="0.2">
      <c r="A61" s="47" t="s">
        <v>62</v>
      </c>
      <c r="B61" s="25">
        <v>925</v>
      </c>
      <c r="C61" s="34" t="s">
        <v>15</v>
      </c>
      <c r="D61" s="35" t="s">
        <v>11</v>
      </c>
      <c r="E61" s="34"/>
      <c r="F61" s="34"/>
      <c r="G61" s="34">
        <f t="shared" ref="G61:I62" si="9">G62</f>
        <v>1305116.67</v>
      </c>
      <c r="H61" s="34">
        <f t="shared" si="9"/>
        <v>1305829.07</v>
      </c>
      <c r="I61" s="34">
        <f t="shared" si="9"/>
        <v>1305829.07</v>
      </c>
      <c r="J61" s="8">
        <f>J63</f>
        <v>1305829.07</v>
      </c>
      <c r="K61" s="52">
        <v>100</v>
      </c>
    </row>
    <row r="62" spans="1:11" ht="31.5" x14ac:dyDescent="0.2">
      <c r="A62" s="7" t="s">
        <v>48</v>
      </c>
      <c r="B62" s="3">
        <v>925</v>
      </c>
      <c r="C62" s="8" t="s">
        <v>15</v>
      </c>
      <c r="D62" s="17" t="s">
        <v>11</v>
      </c>
      <c r="E62" s="8" t="s">
        <v>63</v>
      </c>
      <c r="F62" s="8">
        <v>200</v>
      </c>
      <c r="G62" s="8">
        <f t="shared" si="9"/>
        <v>1305116.67</v>
      </c>
      <c r="H62" s="8">
        <f t="shared" si="9"/>
        <v>1305829.07</v>
      </c>
      <c r="I62" s="8">
        <f t="shared" si="9"/>
        <v>1305829.07</v>
      </c>
      <c r="J62" s="8">
        <f>J63</f>
        <v>1305829.07</v>
      </c>
      <c r="K62" s="52">
        <v>100</v>
      </c>
    </row>
    <row r="63" spans="1:11" ht="47.25" x14ac:dyDescent="0.2">
      <c r="A63" s="7" t="s">
        <v>45</v>
      </c>
      <c r="B63" s="3">
        <v>925</v>
      </c>
      <c r="C63" s="8" t="s">
        <v>15</v>
      </c>
      <c r="D63" s="17" t="s">
        <v>11</v>
      </c>
      <c r="E63" s="8" t="s">
        <v>63</v>
      </c>
      <c r="F63" s="8">
        <v>240</v>
      </c>
      <c r="G63" s="8">
        <v>1305116.67</v>
      </c>
      <c r="H63" s="8">
        <v>1305829.07</v>
      </c>
      <c r="I63" s="8">
        <v>1305829.07</v>
      </c>
      <c r="J63" s="8">
        <v>1305829.07</v>
      </c>
      <c r="K63" s="52">
        <v>100</v>
      </c>
    </row>
    <row r="64" spans="1:11" ht="15.75" x14ac:dyDescent="0.2">
      <c r="A64" s="9" t="s">
        <v>29</v>
      </c>
      <c r="B64" s="26">
        <v>925</v>
      </c>
      <c r="C64" s="10" t="s">
        <v>16</v>
      </c>
      <c r="D64" s="11" t="s">
        <v>2</v>
      </c>
      <c r="E64" s="11" t="s">
        <v>2</v>
      </c>
      <c r="F64" s="11" t="s">
        <v>2</v>
      </c>
      <c r="G64" s="11">
        <f t="shared" ref="G64:I67" si="10">G65</f>
        <v>5000</v>
      </c>
      <c r="H64" s="11">
        <f t="shared" si="10"/>
        <v>5000</v>
      </c>
      <c r="I64" s="11">
        <f t="shared" si="10"/>
        <v>5000</v>
      </c>
      <c r="J64" s="11">
        <v>5000</v>
      </c>
      <c r="K64" s="53">
        <v>100</v>
      </c>
    </row>
    <row r="65" spans="1:12" ht="15.75" x14ac:dyDescent="0.2">
      <c r="A65" s="39" t="s">
        <v>53</v>
      </c>
      <c r="B65" s="25">
        <v>925</v>
      </c>
      <c r="C65" s="40" t="s">
        <v>16</v>
      </c>
      <c r="D65" s="40" t="s">
        <v>16</v>
      </c>
      <c r="E65" s="41" t="s">
        <v>2</v>
      </c>
      <c r="F65" s="41" t="s">
        <v>2</v>
      </c>
      <c r="G65" s="41">
        <f t="shared" si="10"/>
        <v>5000</v>
      </c>
      <c r="H65" s="41">
        <f t="shared" si="10"/>
        <v>5000</v>
      </c>
      <c r="I65" s="41">
        <f t="shared" si="10"/>
        <v>5000</v>
      </c>
      <c r="J65" s="41">
        <v>5000</v>
      </c>
      <c r="K65" s="50">
        <v>100</v>
      </c>
    </row>
    <row r="66" spans="1:12" ht="31.5" x14ac:dyDescent="0.2">
      <c r="A66" s="33" t="s">
        <v>54</v>
      </c>
      <c r="B66" s="25">
        <v>925</v>
      </c>
      <c r="C66" s="34" t="s">
        <v>16</v>
      </c>
      <c r="D66" s="34" t="s">
        <v>16</v>
      </c>
      <c r="E66" s="34">
        <v>2502482360</v>
      </c>
      <c r="F66" s="45" t="s">
        <v>2</v>
      </c>
      <c r="G66" s="45">
        <f t="shared" si="10"/>
        <v>5000</v>
      </c>
      <c r="H66" s="45">
        <f t="shared" si="10"/>
        <v>5000</v>
      </c>
      <c r="I66" s="45">
        <f t="shared" si="10"/>
        <v>5000</v>
      </c>
      <c r="J66" s="45">
        <v>5000</v>
      </c>
      <c r="K66" s="54">
        <v>100</v>
      </c>
    </row>
    <row r="67" spans="1:12" ht="31.5" x14ac:dyDescent="0.2">
      <c r="A67" s="7" t="s">
        <v>48</v>
      </c>
      <c r="B67" s="3">
        <v>925</v>
      </c>
      <c r="C67" s="8" t="s">
        <v>16</v>
      </c>
      <c r="D67" s="8" t="s">
        <v>16</v>
      </c>
      <c r="E67" s="8">
        <v>2502482360</v>
      </c>
      <c r="F67" s="8" t="s">
        <v>12</v>
      </c>
      <c r="G67" s="8">
        <f t="shared" si="10"/>
        <v>5000</v>
      </c>
      <c r="H67" s="8">
        <f t="shared" si="10"/>
        <v>5000</v>
      </c>
      <c r="I67" s="8">
        <f t="shared" si="10"/>
        <v>5000</v>
      </c>
      <c r="J67" s="8">
        <v>5000</v>
      </c>
      <c r="K67" s="52">
        <v>100</v>
      </c>
    </row>
    <row r="68" spans="1:12" ht="47.25" x14ac:dyDescent="0.2">
      <c r="A68" s="7" t="s">
        <v>45</v>
      </c>
      <c r="B68" s="3">
        <v>925</v>
      </c>
      <c r="C68" s="8" t="s">
        <v>16</v>
      </c>
      <c r="D68" s="8" t="s">
        <v>16</v>
      </c>
      <c r="E68" s="8">
        <v>2502482360</v>
      </c>
      <c r="F68" s="8" t="s">
        <v>13</v>
      </c>
      <c r="G68" s="8">
        <v>5000</v>
      </c>
      <c r="H68" s="8">
        <v>5000</v>
      </c>
      <c r="I68" s="8">
        <v>5000</v>
      </c>
      <c r="J68" s="8">
        <v>5000</v>
      </c>
      <c r="K68" s="52">
        <v>100</v>
      </c>
    </row>
    <row r="69" spans="1:12" ht="15.75" x14ac:dyDescent="0.2">
      <c r="A69" s="9" t="s">
        <v>30</v>
      </c>
      <c r="B69" s="26">
        <v>925</v>
      </c>
      <c r="C69" s="10" t="s">
        <v>27</v>
      </c>
      <c r="D69" s="11" t="s">
        <v>2</v>
      </c>
      <c r="E69" s="11" t="s">
        <v>2</v>
      </c>
      <c r="F69" s="11" t="s">
        <v>2</v>
      </c>
      <c r="G69" s="11">
        <f t="shared" ref="G69:I72" si="11">G70</f>
        <v>3777020</v>
      </c>
      <c r="H69" s="11">
        <f t="shared" si="11"/>
        <v>3777020</v>
      </c>
      <c r="I69" s="11">
        <f t="shared" si="11"/>
        <v>3777020</v>
      </c>
      <c r="J69" s="11">
        <f>J70</f>
        <v>1686501.46</v>
      </c>
      <c r="K69" s="53">
        <v>44.65</v>
      </c>
    </row>
    <row r="70" spans="1:12" ht="15.75" x14ac:dyDescent="0.2">
      <c r="A70" s="39" t="s">
        <v>31</v>
      </c>
      <c r="B70" s="25">
        <v>925</v>
      </c>
      <c r="C70" s="40" t="s">
        <v>27</v>
      </c>
      <c r="D70" s="40" t="s">
        <v>9</v>
      </c>
      <c r="E70" s="41" t="s">
        <v>2</v>
      </c>
      <c r="F70" s="41" t="s">
        <v>2</v>
      </c>
      <c r="G70" s="41">
        <f t="shared" si="11"/>
        <v>3777020</v>
      </c>
      <c r="H70" s="41">
        <f t="shared" si="11"/>
        <v>3777020</v>
      </c>
      <c r="I70" s="41">
        <f t="shared" si="11"/>
        <v>3777020</v>
      </c>
      <c r="J70" s="41">
        <f>J71</f>
        <v>1686501.46</v>
      </c>
      <c r="K70" s="50">
        <v>44.65</v>
      </c>
    </row>
    <row r="71" spans="1:12" ht="110.25" x14ac:dyDescent="0.2">
      <c r="A71" s="33" t="s">
        <v>55</v>
      </c>
      <c r="B71" s="25">
        <v>925</v>
      </c>
      <c r="C71" s="40" t="s">
        <v>27</v>
      </c>
      <c r="D71" s="40" t="s">
        <v>9</v>
      </c>
      <c r="E71" s="41">
        <v>2502584260</v>
      </c>
      <c r="F71" s="41"/>
      <c r="G71" s="41">
        <f t="shared" si="11"/>
        <v>3777020</v>
      </c>
      <c r="H71" s="41">
        <f t="shared" si="11"/>
        <v>3777020</v>
      </c>
      <c r="I71" s="41">
        <f t="shared" si="11"/>
        <v>3777020</v>
      </c>
      <c r="J71" s="41">
        <f>J72</f>
        <v>1686501.46</v>
      </c>
      <c r="K71" s="50">
        <v>44.65</v>
      </c>
    </row>
    <row r="72" spans="1:12" ht="15.75" x14ac:dyDescent="0.2">
      <c r="A72" s="23" t="s">
        <v>38</v>
      </c>
      <c r="B72" s="3">
        <v>925</v>
      </c>
      <c r="C72" s="13" t="s">
        <v>27</v>
      </c>
      <c r="D72" s="8" t="s">
        <v>9</v>
      </c>
      <c r="E72" s="19">
        <v>2502584260</v>
      </c>
      <c r="F72" s="8">
        <v>500</v>
      </c>
      <c r="G72" s="8">
        <f t="shared" si="11"/>
        <v>3777020</v>
      </c>
      <c r="H72" s="8">
        <f t="shared" si="11"/>
        <v>3777020</v>
      </c>
      <c r="I72" s="8">
        <f t="shared" si="11"/>
        <v>3777020</v>
      </c>
      <c r="J72" s="8">
        <f>J73</f>
        <v>1686501.46</v>
      </c>
      <c r="K72" s="52">
        <v>44.65</v>
      </c>
    </row>
    <row r="73" spans="1:12" ht="15.75" x14ac:dyDescent="0.2">
      <c r="A73" s="23" t="s">
        <v>39</v>
      </c>
      <c r="B73" s="3">
        <v>925</v>
      </c>
      <c r="C73" s="13" t="s">
        <v>27</v>
      </c>
      <c r="D73" s="8" t="s">
        <v>9</v>
      </c>
      <c r="E73" s="19">
        <v>2502584260</v>
      </c>
      <c r="F73" s="8">
        <v>540</v>
      </c>
      <c r="G73" s="8">
        <v>3777020</v>
      </c>
      <c r="H73" s="8">
        <v>3777020</v>
      </c>
      <c r="I73" s="8">
        <v>3777020</v>
      </c>
      <c r="J73" s="8">
        <v>1686501.46</v>
      </c>
      <c r="K73" s="52">
        <v>44.65</v>
      </c>
    </row>
    <row r="74" spans="1:12" ht="15.75" hidden="1" x14ac:dyDescent="0.2">
      <c r="A74" s="31" t="s">
        <v>32</v>
      </c>
      <c r="B74" s="28">
        <v>925</v>
      </c>
      <c r="C74" s="29" t="s">
        <v>25</v>
      </c>
      <c r="D74" s="30" t="s">
        <v>2</v>
      </c>
      <c r="E74" s="30" t="s">
        <v>2</v>
      </c>
      <c r="F74" s="30" t="s">
        <v>2</v>
      </c>
      <c r="G74" s="30">
        <f t="shared" ref="G74:I77" si="12">G75</f>
        <v>0</v>
      </c>
      <c r="H74" s="30">
        <f t="shared" si="12"/>
        <v>0</v>
      </c>
      <c r="I74" s="30">
        <f t="shared" si="12"/>
        <v>0</v>
      </c>
      <c r="J74" s="30"/>
      <c r="K74" s="57"/>
    </row>
    <row r="75" spans="1:12" ht="15.75" hidden="1" x14ac:dyDescent="0.2">
      <c r="A75" s="32" t="s">
        <v>33</v>
      </c>
      <c r="B75" s="3">
        <v>925</v>
      </c>
      <c r="C75" s="18" t="s">
        <v>25</v>
      </c>
      <c r="D75" s="18" t="s">
        <v>9</v>
      </c>
      <c r="E75" s="19" t="s">
        <v>2</v>
      </c>
      <c r="F75" s="19" t="s">
        <v>2</v>
      </c>
      <c r="G75" s="19">
        <f t="shared" si="12"/>
        <v>0</v>
      </c>
      <c r="H75" s="19">
        <f t="shared" si="12"/>
        <v>0</v>
      </c>
      <c r="I75" s="19">
        <f t="shared" si="12"/>
        <v>0</v>
      </c>
      <c r="J75" s="19"/>
      <c r="K75" s="58"/>
    </row>
    <row r="76" spans="1:12" ht="31.5" hidden="1" x14ac:dyDescent="0.2">
      <c r="A76" s="23" t="s">
        <v>56</v>
      </c>
      <c r="B76" s="3">
        <v>925</v>
      </c>
      <c r="C76" s="8" t="s">
        <v>25</v>
      </c>
      <c r="D76" s="8" t="s">
        <v>9</v>
      </c>
      <c r="E76" s="8"/>
      <c r="F76" s="12" t="s">
        <v>2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/>
      <c r="K76" s="59"/>
    </row>
    <row r="77" spans="1:12" ht="31.5" hidden="1" x14ac:dyDescent="0.2">
      <c r="A77" s="22" t="s">
        <v>20</v>
      </c>
      <c r="B77" s="3">
        <v>925</v>
      </c>
      <c r="C77" s="8" t="s">
        <v>25</v>
      </c>
      <c r="D77" s="8" t="s">
        <v>9</v>
      </c>
      <c r="E77" s="8"/>
      <c r="F77" s="8" t="s">
        <v>21</v>
      </c>
      <c r="G77" s="8">
        <f t="shared" si="12"/>
        <v>0</v>
      </c>
      <c r="H77" s="8">
        <f t="shared" si="12"/>
        <v>0</v>
      </c>
      <c r="I77" s="8">
        <f t="shared" si="12"/>
        <v>0</v>
      </c>
      <c r="J77" s="8"/>
      <c r="K77" s="52"/>
    </row>
    <row r="78" spans="1:12" ht="31.5" hidden="1" x14ac:dyDescent="0.2">
      <c r="A78" s="7" t="s">
        <v>46</v>
      </c>
      <c r="B78" s="3">
        <v>925</v>
      </c>
      <c r="C78" s="8" t="s">
        <v>25</v>
      </c>
      <c r="D78" s="8" t="s">
        <v>9</v>
      </c>
      <c r="E78" s="8"/>
      <c r="F78" s="8">
        <v>320</v>
      </c>
      <c r="G78" s="8"/>
      <c r="H78" s="8"/>
      <c r="I78" s="8"/>
      <c r="J78" s="8"/>
      <c r="K78" s="52"/>
      <c r="L78">
        <v>0</v>
      </c>
    </row>
    <row r="79" spans="1:12" ht="15.75" x14ac:dyDescent="0.2">
      <c r="A79" s="9" t="s">
        <v>0</v>
      </c>
      <c r="B79" s="26">
        <v>925</v>
      </c>
      <c r="C79" s="10" t="s">
        <v>17</v>
      </c>
      <c r="D79" s="11" t="s">
        <v>2</v>
      </c>
      <c r="E79" s="11" t="s">
        <v>2</v>
      </c>
      <c r="F79" s="11" t="s">
        <v>2</v>
      </c>
      <c r="G79" s="11">
        <f t="shared" ref="G79:I82" si="13">G80</f>
        <v>5000</v>
      </c>
      <c r="H79" s="11">
        <f t="shared" si="13"/>
        <v>5000</v>
      </c>
      <c r="I79" s="11">
        <f t="shared" si="13"/>
        <v>5000</v>
      </c>
      <c r="J79" s="11">
        <v>5000</v>
      </c>
      <c r="K79" s="53">
        <v>100</v>
      </c>
    </row>
    <row r="80" spans="1:12" ht="15.75" x14ac:dyDescent="0.2">
      <c r="A80" s="39" t="s">
        <v>1</v>
      </c>
      <c r="B80" s="25">
        <v>925</v>
      </c>
      <c r="C80" s="40" t="s">
        <v>17</v>
      </c>
      <c r="D80" s="40" t="s">
        <v>10</v>
      </c>
      <c r="E80" s="41" t="s">
        <v>2</v>
      </c>
      <c r="F80" s="41" t="s">
        <v>2</v>
      </c>
      <c r="G80" s="41">
        <f t="shared" si="13"/>
        <v>5000</v>
      </c>
      <c r="H80" s="41">
        <f t="shared" si="13"/>
        <v>5000</v>
      </c>
      <c r="I80" s="41">
        <f t="shared" si="13"/>
        <v>5000</v>
      </c>
      <c r="J80" s="41">
        <v>5000</v>
      </c>
      <c r="K80" s="50">
        <v>100</v>
      </c>
    </row>
    <row r="81" spans="1:11" ht="31.5" x14ac:dyDescent="0.2">
      <c r="A81" s="33" t="s">
        <v>64</v>
      </c>
      <c r="B81" s="25">
        <v>925</v>
      </c>
      <c r="C81" s="34" t="s">
        <v>17</v>
      </c>
      <c r="D81" s="34" t="s">
        <v>10</v>
      </c>
      <c r="E81" s="34">
        <v>2502382300</v>
      </c>
      <c r="F81" s="45" t="s">
        <v>2</v>
      </c>
      <c r="G81" s="45">
        <f t="shared" si="13"/>
        <v>5000</v>
      </c>
      <c r="H81" s="45">
        <f t="shared" si="13"/>
        <v>5000</v>
      </c>
      <c r="I81" s="45">
        <f t="shared" si="13"/>
        <v>5000</v>
      </c>
      <c r="J81" s="45">
        <v>5000</v>
      </c>
      <c r="K81" s="54">
        <v>100</v>
      </c>
    </row>
    <row r="82" spans="1:11" ht="31.5" x14ac:dyDescent="0.2">
      <c r="A82" s="7" t="s">
        <v>48</v>
      </c>
      <c r="B82" s="3">
        <v>925</v>
      </c>
      <c r="C82" s="8" t="s">
        <v>17</v>
      </c>
      <c r="D82" s="8" t="s">
        <v>10</v>
      </c>
      <c r="E82" s="8">
        <v>2502382300</v>
      </c>
      <c r="F82" s="8">
        <v>200</v>
      </c>
      <c r="G82" s="8">
        <f t="shared" si="13"/>
        <v>5000</v>
      </c>
      <c r="H82" s="8">
        <f t="shared" si="13"/>
        <v>5000</v>
      </c>
      <c r="I82" s="8">
        <f t="shared" si="13"/>
        <v>5000</v>
      </c>
      <c r="J82" s="8">
        <v>5000</v>
      </c>
      <c r="K82" s="52">
        <v>100</v>
      </c>
    </row>
    <row r="83" spans="1:11" ht="47.25" x14ac:dyDescent="0.2">
      <c r="A83" s="7" t="s">
        <v>45</v>
      </c>
      <c r="B83" s="3">
        <v>925</v>
      </c>
      <c r="C83" s="8" t="s">
        <v>17</v>
      </c>
      <c r="D83" s="8" t="s">
        <v>10</v>
      </c>
      <c r="E83" s="8">
        <v>2502382300</v>
      </c>
      <c r="F83" s="8">
        <v>240</v>
      </c>
      <c r="G83" s="8">
        <v>5000</v>
      </c>
      <c r="H83" s="8">
        <v>5000</v>
      </c>
      <c r="I83" s="8">
        <v>5000</v>
      </c>
      <c r="J83" s="8">
        <v>5000</v>
      </c>
      <c r="K83" s="52">
        <v>100</v>
      </c>
    </row>
    <row r="84" spans="1:11" ht="15.75" x14ac:dyDescent="0.2">
      <c r="A84" s="74" t="s">
        <v>43</v>
      </c>
      <c r="B84" s="74"/>
      <c r="C84" s="74"/>
      <c r="D84" s="74"/>
      <c r="E84" s="74"/>
      <c r="F84" s="74"/>
      <c r="G84" s="24" t="e">
        <f>#REF!+G23+G28+G33+G44+G64+G69+G79</f>
        <v>#REF!</v>
      </c>
      <c r="H84" s="24">
        <f>H10+H23+H28+H33+H44+H64+H69+H79</f>
        <v>20813097.859999999</v>
      </c>
      <c r="I84" s="24">
        <f>I10+I23+I28+I33+I44+I64+I69+I79</f>
        <v>26241981.220000003</v>
      </c>
      <c r="J84" s="60">
        <f>J10+J24+J28+J33+J44+J64+J69+J79</f>
        <v>12441376.550000001</v>
      </c>
      <c r="K84" s="60">
        <v>47.41</v>
      </c>
    </row>
  </sheetData>
  <mergeCells count="7">
    <mergeCell ref="C2:K2"/>
    <mergeCell ref="E1:K1"/>
    <mergeCell ref="A84:F84"/>
    <mergeCell ref="H6:K6"/>
    <mergeCell ref="A5:K5"/>
    <mergeCell ref="C4:K4"/>
    <mergeCell ref="C3:K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2021-11-18T14:39:20Z</dcterms:modified>
</cp:coreProperties>
</file>