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6" i="1" l="1"/>
  <c r="F6" i="1" l="1"/>
  <c r="G6" i="1"/>
  <c r="F7" i="1"/>
  <c r="G7" i="1"/>
  <c r="F8" i="1"/>
  <c r="G8" i="1"/>
  <c r="E7" i="1"/>
  <c r="E6" i="1"/>
  <c r="G265" i="1"/>
  <c r="F265" i="1"/>
  <c r="E265" i="1"/>
  <c r="F157" i="1" l="1"/>
  <c r="G10" i="1"/>
  <c r="F10" i="1"/>
  <c r="F226" i="1"/>
  <c r="G226" i="1" l="1"/>
  <c r="F227" i="1"/>
  <c r="G227" i="1"/>
  <c r="F228" i="1"/>
  <c r="G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8" i="1" s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11" i="1"/>
  <c r="F20" i="1"/>
  <c r="G20" i="1"/>
  <c r="E20" i="1"/>
  <c r="E10" i="1" l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<sst xmlns="http://schemas.openxmlformats.org/spreadsheetml/2006/main" count="849" uniqueCount="114">
  <si>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</si>
  <si>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</si>
  <si>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</si>
  <si>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</si>
  <si>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</si>
  <si>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</si>
  <si>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</si>
  <si>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</si>
  <si>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</si>
  <si>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</si>
  <si>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</si>
  <si>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</si>
  <si>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</si>
  <si>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</si>
  <si>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</si>
  <si>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</si>
  <si>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</si>
  <si>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</si>
  <si>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</si>
  <si>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</si>
  <si>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</si>
  <si>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</si>
  <si>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</si>
  <si>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</si>
  <si>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</si>
  <si>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</si>
  <si>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</si>
  <si>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</si>
  <si>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</si>
  <si>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</si>
  <si>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</si>
  <si>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</si>
  <si>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</si>
  <si>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</si>
  <si>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</si>
  <si>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</si>
  <si>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</si>
  <si>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</si>
  <si>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</si>
  <si>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</si>
  <si>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</si>
  <si>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</si>
  <si>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</si>
  <si>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</si>
  <si>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</si>
  <si>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</si>
  <si>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</si>
  <si>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</si>
  <si>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</si>
  <si>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</si>
  <si>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</si>
  <si>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</si>
  <si>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</si>
  <si>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</si>
  <si>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</si>
  <si>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</si>
  <si>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</si>
  <si>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</si>
  <si>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</si>
  <si>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</si>
  <si>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</si>
  <si>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</si>
  <si>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</si>
  <si>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</si>
  <si>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</si>
  <si>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</si>
  <si>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2023 год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</si>
  <si>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</si>
  <si>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</si>
  <si>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</si>
  <si>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</si>
  <si>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</si>
  <si>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</si>
  <si>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</si>
  <si>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</si>
  <si>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</si>
  <si>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</si>
  <si>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</si>
  <si>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</si>
  <si>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</si>
  <si>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</si>
  <si>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</si>
  <si>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</si>
  <si>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</si>
  <si>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</si>
  <si>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</si>
  <si>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</si>
  <si>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</si>
  <si>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</si>
  <si>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</si>
  <si>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</si>
  <si>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</si>
  <si>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</si>
  <si>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</si>
  <si>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</si>
  <si>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</si>
  <si>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</si>
  <si>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</si>
  <si>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</si>
  <si>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</si>
  <si>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</si>
  <si>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</si>
  <si>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</si>
  <si>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26.1.</t>
  </si>
  <si>
    <t>26.2.</t>
  </si>
  <si>
    <t>30.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</si>
  <si>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</si>
  <si>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</si>
  <si>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</si>
  <si>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(2023 - 2025 годы)''</t>
  </si>
  <si>
    <t>Реализация полномочий органов местного самоуправления Жирятинского района (2023-2025 годы)</t>
  </si>
  <si>
    <t>31.</t>
  </si>
  <si>
    <t>Создание условий для массового отдыха жителей, включая доступ к водным объектам</t>
  </si>
  <si>
    <t>Реализация мероприятий по обеспечению жильем молодых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</si>
</sst>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109</v>
      </c>
      <c r="E2" s="67"/>
      <c r="F2" s="67"/>
      <c r="G2" s="67"/>
      <c r="H2" s="67"/>
    </row>
    <row r="3" spans="1:8" ht="20.25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28" t="s">
        <v>66</v>
      </c>
      <c r="F5" s="28" t="s">
        <v>67</v>
      </c>
      <c r="G5" s="28" t="s">
        <v>106</v>
      </c>
      <c r="H5" s="69" t="s">
        <v>0</v>
      </c>
    </row>
    <row r="6" spans="1:8" ht="38.25" customHeight="1" x14ac:dyDescent="0.2">
      <c r="A6" s="5" t="s">
        <v>0</v>
      </c>
      <c r="B6" s="71" t="s">
        <v>110</v>
      </c>
      <c r="C6" s="63" t="s">
        <v>19</v>
      </c>
      <c r="D6" s="3" t="s">
        <v>7</v>
      </c>
      <c r="E6" s="4">
        <f>E11+E31+E36+E41+E46+E56+E61+E66+E71+E76+E91+E96+E111+E116+E121+E126+E131+E136+E141+E156+E171+E176+E206+E211+E221+E226+E241+E246+E251+E256+E261</f>
        <v>27125779.200000003</v>
      </c>
      <c r="F6" s="4">
        <f t="shared" ref="F6:G6" si="0">F11+F31+F36+F41+F46+F56+F61+F66+F71+F76+F91+F96+F111+F116+F121+F126+F131+F136+F141+F156+F171+F176+F206+F211+F221+F226+F241+F246+F251+F256+F261</f>
        <v>107614869.28</v>
      </c>
      <c r="G6" s="4">
        <f t="shared" si="0"/>
        <v>28845610.640000001</v>
      </c>
      <c r="H6" s="4"/>
    </row>
    <row r="7" spans="1:8" ht="39" customHeight="1" x14ac:dyDescent="0.2">
      <c r="A7" s="2" t="s">
        <v>0</v>
      </c>
      <c r="B7" s="72"/>
      <c r="C7" s="64"/>
      <c r="D7" s="3" t="s">
        <v>8</v>
      </c>
      <c r="E7" s="4">
        <f>E12+E32+E37+E42+E47+E57+E62+E67+E72+E77+E92+E97+E112+E117+E122+E127+E132+E137+E142+E157+E172+E177+E207+E212+E222+E227+E242+E247+E252+E257+E262</f>
        <v>989923.82</v>
      </c>
      <c r="F7" s="4">
        <f t="shared" ref="F7:G7" si="1">F12+F32+F37+F42+F47+F57+F62+F67+F72+F77+F92+F97+F112+F117+F122+F127+F132+F137+F142+F157+F172+F177+F207+F212+F222+F227+F242+F247+F252+F257+F262</f>
        <v>4152104.52</v>
      </c>
      <c r="G7" s="4">
        <f t="shared" si="1"/>
        <v>905246.82000000007</v>
      </c>
      <c r="H7" s="4"/>
    </row>
    <row r="8" spans="1:8" ht="28.9" customHeight="1" x14ac:dyDescent="0.2">
      <c r="A8" s="2" t="s">
        <v>0</v>
      </c>
      <c r="B8" s="72"/>
      <c r="C8" s="64"/>
      <c r="D8" s="3" t="s">
        <v>9</v>
      </c>
      <c r="E8" s="4">
        <f>E13+E33+E38+E43+E48+E58+E63+E68+E73+E78+E93+E98+E113+E118+E123+E128+E133+E138+E143+E158+E173+E178+E208+E213+E223+E228+E243+E248+E253+E258+E263</f>
        <v>53857038.939999998</v>
      </c>
      <c r="F8" s="4">
        <f t="shared" ref="F8:G8" si="2">F13+F33+F38+F43+F48+F58+F63+F68+F73+F78+F93+F98+F113+F118+F123+F128+F133+F138+F143+F158+F173+F178+F208+F213+F223+F228+F243+F248+F253+F258+F263</f>
        <v>40121061.869999997</v>
      </c>
      <c r="G8" s="4">
        <f t="shared" si="2"/>
        <v>35575449.340000004</v>
      </c>
      <c r="H8" s="4"/>
    </row>
    <row r="9" spans="1:8" ht="28.9" customHeight="1" x14ac:dyDescent="0.2">
      <c r="A9" s="2" t="s">
        <v>0</v>
      </c>
      <c r="B9" s="72"/>
      <c r="C9" s="6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73"/>
      <c r="C10" s="65"/>
      <c r="D10" s="7" t="s">
        <v>11</v>
      </c>
      <c r="E10" s="8">
        <f>SUM(E6:E9)</f>
        <v>81972741.960000008</v>
      </c>
      <c r="F10" s="8">
        <f t="shared" ref="F10:G10" si="3">SUM(F6:F9)</f>
        <v>151888035.66999999</v>
      </c>
      <c r="G10" s="8">
        <f t="shared" si="3"/>
        <v>65326306.800000004</v>
      </c>
      <c r="H10" s="8"/>
    </row>
    <row r="11" spans="1:8" ht="54" customHeight="1" x14ac:dyDescent="0.2">
      <c r="A11" s="38" t="s">
        <v>12</v>
      </c>
      <c r="B11" s="49" t="s">
        <v>68</v>
      </c>
      <c r="C11" s="53" t="s">
        <v>19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16821097</v>
      </c>
      <c r="F13" s="15">
        <f t="shared" ref="F13:G13" si="5">F18+F23+F28</f>
        <v>16005200</v>
      </c>
      <c r="G13" s="15">
        <f t="shared" si="5"/>
        <v>16005200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16821097</v>
      </c>
      <c r="F15" s="18">
        <f>SUM(F11:F14)</f>
        <v>16005200</v>
      </c>
      <c r="G15" s="18">
        <f>SUM(G11:G14)</f>
        <v>16005200</v>
      </c>
      <c r="H15" s="17" t="s">
        <v>0</v>
      </c>
    </row>
    <row r="16" spans="1:8" ht="42.75" customHeight="1" x14ac:dyDescent="0.2">
      <c r="A16" s="38" t="s">
        <v>13</v>
      </c>
      <c r="B16" s="49" t="s">
        <v>20</v>
      </c>
      <c r="C16" s="53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1251998</v>
      </c>
      <c r="F18" s="15">
        <v>1251998</v>
      </c>
      <c r="G18" s="15">
        <v>1251998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1251998</v>
      </c>
      <c r="F20" s="18">
        <f>SUM(F16:F19)</f>
        <v>1251998</v>
      </c>
      <c r="G20" s="18">
        <f>SUM(G16:G19)</f>
        <v>1251998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53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15567899</v>
      </c>
      <c r="F23" s="15">
        <v>14752002</v>
      </c>
      <c r="G23" s="15">
        <v>14752002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15567899</v>
      </c>
      <c r="F25" s="18">
        <f>SUM(F21:F24)</f>
        <v>14752002</v>
      </c>
      <c r="G25" s="18">
        <f>SUM(G21:G24)</f>
        <v>14752002</v>
      </c>
      <c r="H25" s="17" t="s">
        <v>0</v>
      </c>
    </row>
    <row r="26" spans="1:8" ht="69" customHeight="1" x14ac:dyDescent="0.2">
      <c r="A26" s="38" t="s">
        <v>100</v>
      </c>
      <c r="B26" s="30" t="s">
        <v>62</v>
      </c>
      <c r="C26" s="53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6">SUM(E26:E29)</f>
        <v>1200</v>
      </c>
      <c r="F30" s="18">
        <f t="shared" si="6"/>
        <v>1200</v>
      </c>
      <c r="G30" s="18">
        <f t="shared" si="6"/>
        <v>1200</v>
      </c>
      <c r="H30" s="17" t="s">
        <v>0</v>
      </c>
    </row>
    <row r="31" spans="1:8" ht="57" customHeight="1" x14ac:dyDescent="0.2">
      <c r="A31" s="40" t="s">
        <v>15</v>
      </c>
      <c r="B31" s="56" t="s">
        <v>64</v>
      </c>
      <c r="C31" s="47" t="s">
        <v>19</v>
      </c>
      <c r="D31" s="14" t="s">
        <v>7</v>
      </c>
      <c r="E31" s="15">
        <v>1123506</v>
      </c>
      <c r="F31" s="15">
        <v>1123506</v>
      </c>
      <c r="G31" s="15">
        <v>1123506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1123506</v>
      </c>
      <c r="F35" s="18">
        <f>SUM(F31:F34)</f>
        <v>1123506</v>
      </c>
      <c r="G35" s="18">
        <f>SUM(G31:G34)</f>
        <v>1123506</v>
      </c>
      <c r="H35" s="17" t="s">
        <v>0</v>
      </c>
    </row>
    <row r="36" spans="1:8" ht="57" customHeight="1" x14ac:dyDescent="0.2">
      <c r="A36" s="13" t="s">
        <v>57</v>
      </c>
      <c r="B36" s="30" t="s">
        <v>69</v>
      </c>
      <c r="C36" s="53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2112345</v>
      </c>
      <c r="F38" s="15">
        <v>1938156</v>
      </c>
      <c r="G38" s="15">
        <v>1938156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2112345</v>
      </c>
      <c r="F40" s="18">
        <f>SUM(F36:F39)</f>
        <v>1938156</v>
      </c>
      <c r="G40" s="18">
        <f>SUM(G36:G39)</f>
        <v>1938156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49" t="s">
        <v>42</v>
      </c>
      <c r="C46" s="53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1"/>
      <c r="C51" s="62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57"/>
      <c r="C52" s="59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57"/>
      <c r="C53" s="59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57"/>
      <c r="C54" s="59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394312.56</v>
      </c>
      <c r="F58" s="15">
        <v>50000</v>
      </c>
      <c r="G58" s="15">
        <v>454004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54"/>
      <c r="C60" s="55"/>
      <c r="D60" s="42" t="s">
        <v>11</v>
      </c>
      <c r="E60" s="43">
        <f>SUM(E56:E59)</f>
        <v>394312.56</v>
      </c>
      <c r="F60" s="43">
        <f>SUM(F56:F59)</f>
        <v>50000</v>
      </c>
      <c r="G60" s="43">
        <f>SUM(G56:G59)</f>
        <v>454004</v>
      </c>
      <c r="H60" s="42" t="s">
        <v>0</v>
      </c>
    </row>
    <row r="61" spans="1:8" ht="39.75" customHeight="1" x14ac:dyDescent="0.2">
      <c r="A61" s="44" t="s">
        <v>22</v>
      </c>
      <c r="B61" s="56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804642.22</v>
      </c>
      <c r="F62" s="15">
        <v>840896</v>
      </c>
      <c r="G62" s="15">
        <v>870538.66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804642.22</v>
      </c>
      <c r="F65" s="18">
        <f>SUM(F61:F64)</f>
        <v>840896</v>
      </c>
      <c r="G65" s="18">
        <f>SUM(G61:G64)</f>
        <v>870538.66</v>
      </c>
      <c r="H65" s="17" t="s">
        <v>0</v>
      </c>
    </row>
    <row r="66" spans="1:8" ht="39.75" customHeight="1" x14ac:dyDescent="0.2">
      <c r="A66" s="19" t="s">
        <v>24</v>
      </c>
      <c r="B66" s="49" t="s">
        <v>32</v>
      </c>
      <c r="C66" s="53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4106705</v>
      </c>
      <c r="F68" s="15">
        <v>3776635</v>
      </c>
      <c r="G68" s="15">
        <v>3776635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4106705</v>
      </c>
      <c r="F70" s="18">
        <f>SUM(F66:F69)</f>
        <v>3776635</v>
      </c>
      <c r="G70" s="18">
        <f>SUM(G66:G69)</f>
        <v>3776635</v>
      </c>
      <c r="H70" s="17" t="s">
        <v>0</v>
      </c>
    </row>
    <row r="71" spans="1:8" ht="39.75" customHeight="1" x14ac:dyDescent="0.2">
      <c r="A71" s="9" t="s">
        <v>25</v>
      </c>
      <c r="B71" s="45" t="s">
        <v>70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71</v>
      </c>
      <c r="C76" s="47" t="s">
        <v>19</v>
      </c>
      <c r="D76" s="10" t="s">
        <v>7</v>
      </c>
      <c r="E76" s="11">
        <v>980182.8</v>
      </c>
      <c r="F76" s="11">
        <v>980182.8</v>
      </c>
      <c r="G76" s="11">
        <v>980182.8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980182.8</v>
      </c>
      <c r="F80" s="18">
        <f>SUM(F76:F79)</f>
        <v>980182.8</v>
      </c>
      <c r="G80" s="18">
        <f>SUM(G76:G79)</f>
        <v>980182.8</v>
      </c>
      <c r="H80" s="17" t="s">
        <v>0</v>
      </c>
    </row>
    <row r="81" spans="1:8" ht="39.75" hidden="1" customHeight="1" x14ac:dyDescent="0.2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72</v>
      </c>
      <c r="B91" s="45" t="s">
        <v>73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365000</v>
      </c>
      <c r="F93" s="15">
        <v>380000</v>
      </c>
      <c r="G93" s="15">
        <v>409000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365000</v>
      </c>
      <c r="F95" s="18">
        <f>SUM(F91:F94)</f>
        <v>380000</v>
      </c>
      <c r="G95" s="18">
        <f>SUM(G91:G94)</f>
        <v>409000</v>
      </c>
      <c r="H95" s="17" t="s">
        <v>0</v>
      </c>
    </row>
    <row r="96" spans="1:8" ht="39.75" customHeight="1" x14ac:dyDescent="0.2">
      <c r="A96" s="9" t="s">
        <v>29</v>
      </c>
      <c r="B96" s="45" t="s">
        <v>74</v>
      </c>
      <c r="C96" s="47" t="s">
        <v>19</v>
      </c>
      <c r="D96" s="10" t="s">
        <v>7</v>
      </c>
      <c r="E96" s="11">
        <f>E106</f>
        <v>6256197</v>
      </c>
      <c r="F96" s="11">
        <f t="shared" ref="F96:G96" si="7">F106</f>
        <v>4170798</v>
      </c>
      <c r="G96" s="11">
        <f t="shared" si="7"/>
        <v>8341596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9518355.790000001</v>
      </c>
      <c r="F98" s="15">
        <f t="shared" ref="F98:G98" si="8">F103+F108</f>
        <v>7748488</v>
      </c>
      <c r="G98" s="15">
        <f t="shared" si="8"/>
        <v>8105831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15774552.790000001</v>
      </c>
      <c r="F100" s="18">
        <f>SUM(F96:F99)</f>
        <v>11919286</v>
      </c>
      <c r="G100" s="18">
        <f>SUM(G96:G99)</f>
        <v>16447427</v>
      </c>
      <c r="H100" s="17" t="s">
        <v>0</v>
      </c>
    </row>
    <row r="101" spans="1:8" ht="39.75" customHeight="1" x14ac:dyDescent="0.2">
      <c r="A101" s="9" t="s">
        <v>75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v>9119024.0700000003</v>
      </c>
      <c r="F103" s="15">
        <v>7482266.8499999996</v>
      </c>
      <c r="G103" s="15">
        <v>7573388.7000000002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9119024.0700000003</v>
      </c>
      <c r="F105" s="18">
        <f>SUM(F101:F104)</f>
        <v>7482266.8499999996</v>
      </c>
      <c r="G105" s="18">
        <f>SUM(G101:G104)</f>
        <v>7573388.7000000002</v>
      </c>
      <c r="H105" s="17" t="s">
        <v>0</v>
      </c>
    </row>
    <row r="106" spans="1:8" ht="39.75" customHeight="1" x14ac:dyDescent="0.2">
      <c r="A106" s="9" t="s">
        <v>76</v>
      </c>
      <c r="B106" s="45" t="s">
        <v>77</v>
      </c>
      <c r="C106" s="47" t="s">
        <v>19</v>
      </c>
      <c r="D106" s="10" t="s">
        <v>7</v>
      </c>
      <c r="E106" s="11">
        <v>6256197</v>
      </c>
      <c r="F106" s="11">
        <v>4170798</v>
      </c>
      <c r="G106" s="11">
        <v>8341596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399331.72</v>
      </c>
      <c r="F108" s="15">
        <v>266221.15000000002</v>
      </c>
      <c r="G108" s="15">
        <v>532442.30000000005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6655528.7199999997</v>
      </c>
      <c r="F110" s="18">
        <f>SUM(F106:F109)</f>
        <v>4437019.1500000004</v>
      </c>
      <c r="G110" s="18">
        <f>SUM(G106:G109)</f>
        <v>8874038.3000000007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280827</v>
      </c>
      <c r="F111" s="11">
        <v>280827</v>
      </c>
      <c r="G111" s="11">
        <v>280827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280827</v>
      </c>
      <c r="F115" s="18">
        <f>SUM(F111:F114)</f>
        <v>280827</v>
      </c>
      <c r="G115" s="18">
        <f>SUM(G111:G114)</f>
        <v>280827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1692000</v>
      </c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108000</v>
      </c>
      <c r="F118" s="15">
        <v>50000</v>
      </c>
      <c r="G118" s="15">
        <v>100000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1800000</v>
      </c>
      <c r="F120" s="18">
        <f>SUM(F116:F119)</f>
        <v>50000</v>
      </c>
      <c r="G120" s="18">
        <f>SUM(G116:G119)</f>
        <v>100000</v>
      </c>
      <c r="H120" s="17" t="s">
        <v>0</v>
      </c>
    </row>
    <row r="121" spans="1:8" ht="39.75" customHeight="1" x14ac:dyDescent="0.2">
      <c r="A121" s="9" t="s">
        <v>33</v>
      </c>
      <c r="B121" s="45" t="s">
        <v>78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9">F127+F132</f>
        <v>0</v>
      </c>
      <c r="G122" s="15">
        <f t="shared" si="9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10">F129+F134</f>
        <v>0</v>
      </c>
      <c r="G124" s="15">
        <f t="shared" si="10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79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4926982</v>
      </c>
      <c r="F128" s="15">
        <v>329500</v>
      </c>
      <c r="G128" s="15">
        <v>329500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4926982</v>
      </c>
      <c r="F130" s="18">
        <f>SUM(F126:F129)</f>
        <v>329500</v>
      </c>
      <c r="G130" s="18">
        <f>SUM(G126:G129)</f>
        <v>329500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9000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9000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9" t="s">
        <v>80</v>
      </c>
      <c r="C136" s="53" t="s">
        <v>19</v>
      </c>
      <c r="D136" s="20" t="s">
        <v>7</v>
      </c>
      <c r="E136" s="21">
        <v>63900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63900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2259.9</v>
      </c>
      <c r="F141" s="11">
        <f t="shared" ref="F141:G141" si="11">F151</f>
        <v>2259.9</v>
      </c>
      <c r="G141" s="11">
        <f t="shared" si="11"/>
        <v>2169.84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35405.1</v>
      </c>
      <c r="F142" s="15">
        <f t="shared" ref="F142:G142" si="12">F152</f>
        <v>35405.1</v>
      </c>
      <c r="G142" s="15">
        <f t="shared" si="12"/>
        <v>33994.160000000003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3776497.15</v>
      </c>
      <c r="F143" s="15">
        <f t="shared" ref="F143:G143" si="13">F148+F153</f>
        <v>293003.15000000002</v>
      </c>
      <c r="G143" s="15">
        <f t="shared" si="13"/>
        <v>292907.34000000003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3814162.15</v>
      </c>
      <c r="F145" s="18">
        <f>SUM(F141:F144)</f>
        <v>330668.15000000002</v>
      </c>
      <c r="G145" s="18">
        <f>SUM(G141:G144)</f>
        <v>329071.34000000003</v>
      </c>
      <c r="H145" s="17" t="s">
        <v>0</v>
      </c>
    </row>
    <row r="146" spans="1:8" s="12" customFormat="1" ht="39.75" customHeight="1" x14ac:dyDescent="0.2">
      <c r="A146" s="9" t="s">
        <v>81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3774093</v>
      </c>
      <c r="F148" s="15">
        <v>290599</v>
      </c>
      <c r="G148" s="15">
        <v>290599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3774093</v>
      </c>
      <c r="F150" s="18">
        <f>SUM(F146:F149)</f>
        <v>290599</v>
      </c>
      <c r="G150" s="18">
        <f>SUM(G146:G149)</f>
        <v>290599</v>
      </c>
      <c r="H150" s="17" t="s">
        <v>0</v>
      </c>
    </row>
    <row r="151" spans="1:8" ht="39.75" customHeight="1" x14ac:dyDescent="0.2">
      <c r="A151" s="9" t="s">
        <v>82</v>
      </c>
      <c r="B151" s="45" t="s">
        <v>83</v>
      </c>
      <c r="C151" s="47" t="s">
        <v>19</v>
      </c>
      <c r="D151" s="10" t="s">
        <v>7</v>
      </c>
      <c r="E151" s="11">
        <v>2259.9</v>
      </c>
      <c r="F151" s="11">
        <v>2259.9</v>
      </c>
      <c r="G151" s="11">
        <v>2169.84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>
        <v>35405.1</v>
      </c>
      <c r="F152" s="15">
        <v>35405.1</v>
      </c>
      <c r="G152" s="15">
        <v>33994.160000000003</v>
      </c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2404.15</v>
      </c>
      <c r="F153" s="15">
        <v>2404.15</v>
      </c>
      <c r="G153" s="15">
        <v>2308.34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40069.15</v>
      </c>
      <c r="F155" s="18">
        <f>SUM(F151:F154)</f>
        <v>40069.15</v>
      </c>
      <c r="G155" s="18">
        <f>SUM(G151:G154)</f>
        <v>38472.339999999997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4">F166</f>
        <v>209042.58</v>
      </c>
      <c r="G156" s="11">
        <f t="shared" si="14"/>
        <v>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>
        <f>F162+F167</f>
        <v>3275000.42</v>
      </c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7849263</v>
      </c>
      <c r="F158" s="15">
        <f t="shared" ref="F158:G158" si="15">F163+F168</f>
        <v>752416.72</v>
      </c>
      <c r="G158" s="15">
        <f t="shared" si="15"/>
        <v>552730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7849263</v>
      </c>
      <c r="F160" s="18">
        <f>SUM(F156:F159)</f>
        <v>4236459.72</v>
      </c>
      <c r="G160" s="18">
        <f>SUM(G156:G159)</f>
        <v>552730</v>
      </c>
      <c r="H160" s="17" t="s">
        <v>0</v>
      </c>
    </row>
    <row r="161" spans="1:8" ht="39.75" customHeight="1" x14ac:dyDescent="0.2">
      <c r="A161" s="9" t="s">
        <v>84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7849263</v>
      </c>
      <c r="F163" s="15">
        <v>530031</v>
      </c>
      <c r="G163" s="15">
        <v>552730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7849263</v>
      </c>
      <c r="F165" s="18">
        <f>SUM(F161:F164)</f>
        <v>530031</v>
      </c>
      <c r="G165" s="18">
        <f>SUM(G161:G164)</f>
        <v>552730</v>
      </c>
      <c r="H165" s="17" t="s">
        <v>0</v>
      </c>
    </row>
    <row r="166" spans="1:8" ht="39.75" customHeight="1" x14ac:dyDescent="0.2">
      <c r="A166" s="9" t="s">
        <v>85</v>
      </c>
      <c r="B166" s="45" t="s">
        <v>86</v>
      </c>
      <c r="C166" s="47" t="s">
        <v>19</v>
      </c>
      <c r="D166" s="10" t="s">
        <v>7</v>
      </c>
      <c r="E166" s="11"/>
      <c r="F166" s="11">
        <v>209042.58</v>
      </c>
      <c r="G166" s="11"/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>
        <v>3275000.42</v>
      </c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/>
      <c r="F168" s="15">
        <v>222385.72</v>
      </c>
      <c r="G168" s="15"/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3706428.72</v>
      </c>
      <c r="G170" s="18">
        <f>SUM(G166:G169)</f>
        <v>0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1659812</v>
      </c>
      <c r="F173" s="15">
        <v>1717692</v>
      </c>
      <c r="G173" s="15">
        <v>1777945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1659812</v>
      </c>
      <c r="F175" s="18">
        <f>SUM(F171:F174)</f>
        <v>1717692</v>
      </c>
      <c r="G175" s="18">
        <f>SUM(G171:G174)</f>
        <v>1777945</v>
      </c>
      <c r="H175" s="17" t="s">
        <v>0</v>
      </c>
    </row>
    <row r="176" spans="1:8" ht="39.75" customHeight="1" x14ac:dyDescent="0.2">
      <c r="A176" s="9" t="s">
        <v>43</v>
      </c>
      <c r="B176" s="45" t="s">
        <v>87</v>
      </c>
      <c r="C176" s="47" t="s">
        <v>19</v>
      </c>
      <c r="D176" s="10" t="s">
        <v>7</v>
      </c>
      <c r="E176" s="11">
        <f>E181+E186+E191+E196+E201</f>
        <v>16313451</v>
      </c>
      <c r="F176" s="11">
        <f t="shared" ref="F176:G176" si="16">F181+F186+F191+F196+F201</f>
        <v>17234964</v>
      </c>
      <c r="G176" s="11">
        <f t="shared" si="16"/>
        <v>17482764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0</v>
      </c>
      <c r="F177" s="15">
        <f t="shared" ref="F177:G177" si="17">F182+F187+F192+F197+F202</f>
        <v>0</v>
      </c>
      <c r="G177" s="15">
        <f t="shared" si="17"/>
        <v>0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16313451</v>
      </c>
      <c r="F180" s="18">
        <f>SUM(F176:F179)</f>
        <v>17234964</v>
      </c>
      <c r="G180" s="18">
        <f>SUM(G176:G179)</f>
        <v>17482764</v>
      </c>
      <c r="H180" s="17" t="s">
        <v>0</v>
      </c>
    </row>
    <row r="181" spans="1:8" s="27" customFormat="1" ht="39.75" customHeight="1" x14ac:dyDescent="0.2">
      <c r="A181" s="9" t="s">
        <v>88</v>
      </c>
      <c r="B181" s="45" t="s">
        <v>89</v>
      </c>
      <c r="C181" s="47" t="s">
        <v>19</v>
      </c>
      <c r="D181" s="10" t="s">
        <v>7</v>
      </c>
      <c r="E181" s="11">
        <v>34400</v>
      </c>
      <c r="F181" s="11">
        <v>34400</v>
      </c>
      <c r="G181" s="11">
        <v>34400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  <c r="H185" s="17" t="s">
        <v>0</v>
      </c>
    </row>
    <row r="186" spans="1:8" ht="39.75" customHeight="1" x14ac:dyDescent="0.2">
      <c r="A186" s="9" t="s">
        <v>90</v>
      </c>
      <c r="B186" s="49" t="s">
        <v>91</v>
      </c>
      <c r="C186" s="53" t="s">
        <v>19</v>
      </c>
      <c r="D186" s="20" t="s">
        <v>7</v>
      </c>
      <c r="E186" s="21">
        <v>842480</v>
      </c>
      <c r="F186" s="21">
        <v>842480</v>
      </c>
      <c r="G186" s="21">
        <v>842480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842480</v>
      </c>
      <c r="F190" s="18">
        <f>SUM(F186:F189)</f>
        <v>842480</v>
      </c>
      <c r="G190" s="18">
        <f>SUM(G186:G189)</f>
        <v>842480</v>
      </c>
      <c r="H190" s="17" t="s">
        <v>0</v>
      </c>
    </row>
    <row r="191" spans="1:8" ht="39.75" customHeight="1" x14ac:dyDescent="0.2">
      <c r="A191" s="9" t="s">
        <v>92</v>
      </c>
      <c r="B191" s="45" t="s">
        <v>93</v>
      </c>
      <c r="C191" s="47" t="s">
        <v>19</v>
      </c>
      <c r="D191" s="10" t="s">
        <v>7</v>
      </c>
      <c r="E191" s="11">
        <v>47000</v>
      </c>
      <c r="F191" s="11">
        <v>50000</v>
      </c>
      <c r="G191" s="11">
        <v>50000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47000</v>
      </c>
      <c r="F195" s="18">
        <f>SUM(F191:F194)</f>
        <v>50000</v>
      </c>
      <c r="G195" s="18">
        <f>SUM(G191:G194)</f>
        <v>50000</v>
      </c>
      <c r="H195" s="17" t="s">
        <v>0</v>
      </c>
    </row>
    <row r="196" spans="1:9" ht="39.75" customHeight="1" x14ac:dyDescent="0.2">
      <c r="A196" s="9" t="s">
        <v>95</v>
      </c>
      <c r="B196" s="45" t="s">
        <v>94</v>
      </c>
      <c r="C196" s="47" t="s">
        <v>19</v>
      </c>
      <c r="D196" s="10" t="s">
        <v>7</v>
      </c>
      <c r="E196" s="11">
        <v>3432820</v>
      </c>
      <c r="F196" s="11">
        <v>3622620</v>
      </c>
      <c r="G196" s="11">
        <v>3870420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3432820</v>
      </c>
      <c r="F200" s="18">
        <f>SUM(F196:F199)</f>
        <v>3622620</v>
      </c>
      <c r="G200" s="18">
        <f>SUM(G196:G199)</f>
        <v>3870420</v>
      </c>
      <c r="H200" s="17" t="s">
        <v>0</v>
      </c>
    </row>
    <row r="201" spans="1:9" ht="39.75" customHeight="1" x14ac:dyDescent="0.2">
      <c r="A201" s="9" t="s">
        <v>97</v>
      </c>
      <c r="B201" s="45" t="s">
        <v>96</v>
      </c>
      <c r="C201" s="47" t="s">
        <v>19</v>
      </c>
      <c r="D201" s="10" t="s">
        <v>7</v>
      </c>
      <c r="E201" s="11">
        <v>11956751</v>
      </c>
      <c r="F201" s="11">
        <v>12685464</v>
      </c>
      <c r="G201" s="11">
        <v>12685464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11956751</v>
      </c>
      <c r="F205" s="18">
        <f>SUM(F201:F204)</f>
        <v>12685464</v>
      </c>
      <c r="G205" s="18">
        <f>SUM(G201:G204)</f>
        <v>12685464</v>
      </c>
      <c r="H205" s="17" t="s">
        <v>0</v>
      </c>
    </row>
    <row r="206" spans="1:9" ht="39.75" customHeight="1" x14ac:dyDescent="0.2">
      <c r="A206" s="9" t="s">
        <v>45</v>
      </c>
      <c r="B206" s="45" t="s">
        <v>113</v>
      </c>
      <c r="C206" s="47" t="s">
        <v>19</v>
      </c>
      <c r="D206" s="10" t="s">
        <v>7</v>
      </c>
      <c r="E206" s="11">
        <v>300890.5</v>
      </c>
      <c r="F206" s="11">
        <v>450000</v>
      </c>
      <c r="G206" s="11">
        <v>450000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>
        <v>149109.5</v>
      </c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180000</v>
      </c>
      <c r="F208" s="15">
        <v>180000</v>
      </c>
      <c r="G208" s="15">
        <v>180000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98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31000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31000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>
        <f>E231+E236</f>
        <v>0</v>
      </c>
      <c r="F226" s="11">
        <f>F231+F236</f>
        <v>82978724</v>
      </c>
      <c r="G226" s="11">
        <f t="shared" ref="G226" si="18">G231+G236</f>
        <v>0</v>
      </c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>
        <f>E232+E237</f>
        <v>0</v>
      </c>
      <c r="F227" s="15">
        <f t="shared" ref="F227:G227" si="19">F232+F237</f>
        <v>0</v>
      </c>
      <c r="G227" s="15">
        <f t="shared" si="19"/>
        <v>0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f>E233++E238</f>
        <v>80000.44</v>
      </c>
      <c r="F228" s="15">
        <f t="shared" ref="F228:G228" si="20">F233++F238</f>
        <v>5376515</v>
      </c>
      <c r="G228" s="15">
        <f t="shared" si="20"/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>
        <f>E234+++E239</f>
        <v>0</v>
      </c>
      <c r="F229" s="15">
        <f t="shared" ref="F229:G229" si="21">F234+++F239</f>
        <v>0</v>
      </c>
      <c r="G229" s="15">
        <f t="shared" si="21"/>
        <v>0</v>
      </c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80000.44</v>
      </c>
      <c r="F230" s="18">
        <f>SUM(F226:F229)</f>
        <v>88355239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103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80000.44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80000.44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104</v>
      </c>
      <c r="B236" s="45" t="s">
        <v>102</v>
      </c>
      <c r="C236" s="47" t="s">
        <v>19</v>
      </c>
      <c r="D236" s="10" t="s">
        <v>7</v>
      </c>
      <c r="E236" s="11"/>
      <c r="F236" s="11">
        <v>82978724</v>
      </c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/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>
        <v>5296515</v>
      </c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88275239</v>
      </c>
      <c r="G240" s="18">
        <f>SUM(G236:G239)</f>
        <v>0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1203120</v>
      </c>
      <c r="F243" s="11">
        <v>1251456</v>
      </c>
      <c r="G243" s="11">
        <v>1301541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1203120</v>
      </c>
      <c r="F245" s="18">
        <f>SUM(F241:F244)</f>
        <v>1251456</v>
      </c>
      <c r="G245" s="18">
        <f>SUM(G241:G244)</f>
        <v>1301541</v>
      </c>
      <c r="H245" s="17" t="s">
        <v>0</v>
      </c>
    </row>
    <row r="246" spans="1:8" ht="26.45" customHeight="1" x14ac:dyDescent="0.2">
      <c r="A246" s="9" t="s">
        <v>53</v>
      </c>
      <c r="B246" s="49" t="s">
        <v>99</v>
      </c>
      <c r="C246" s="50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51"/>
      <c r="D247" s="14" t="s">
        <v>8</v>
      </c>
      <c r="E247" s="15">
        <v>767</v>
      </c>
      <c r="F247" s="15">
        <v>803</v>
      </c>
      <c r="G247" s="15">
        <v>714</v>
      </c>
      <c r="H247" s="14" t="s">
        <v>18</v>
      </c>
    </row>
    <row r="248" spans="1:8" ht="25.5" x14ac:dyDescent="0.2">
      <c r="A248" s="13" t="s">
        <v>0</v>
      </c>
      <c r="B248" s="45"/>
      <c r="C248" s="51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51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52"/>
      <c r="D250" s="17" t="s">
        <v>11</v>
      </c>
      <c r="E250" s="18">
        <f>SUM(E246:E249)</f>
        <v>767</v>
      </c>
      <c r="F250" s="18">
        <f>SUM(F246:F249)</f>
        <v>803</v>
      </c>
      <c r="G250" s="18">
        <f>SUM(G246:G249)</f>
        <v>714</v>
      </c>
      <c r="H250" s="17" t="s">
        <v>0</v>
      </c>
    </row>
    <row r="251" spans="1:8" ht="38.25" x14ac:dyDescent="0.2">
      <c r="A251" s="9" t="s">
        <v>101</v>
      </c>
      <c r="B251" s="45" t="s">
        <v>107</v>
      </c>
      <c r="C251" s="47" t="s">
        <v>19</v>
      </c>
      <c r="D251" s="10" t="s">
        <v>7</v>
      </c>
      <c r="E251" s="11"/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588549</v>
      </c>
      <c r="F253" s="15">
        <v>189000</v>
      </c>
      <c r="G253" s="15">
        <v>189000</v>
      </c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588549</v>
      </c>
      <c r="F255" s="18">
        <f>SUM(F251:F254)</f>
        <v>189000</v>
      </c>
      <c r="G255" s="18">
        <f>SUM(G251:G254)</f>
        <v>189000</v>
      </c>
      <c r="H255" s="17" t="s">
        <v>0</v>
      </c>
    </row>
    <row r="256" spans="1:8" ht="38.25" x14ac:dyDescent="0.2">
      <c r="A256" s="9" t="s">
        <v>105</v>
      </c>
      <c r="B256" s="45" t="s">
        <v>108</v>
      </c>
      <c r="C256" s="47" t="s">
        <v>19</v>
      </c>
      <c r="D256" s="10" t="s">
        <v>7</v>
      </c>
      <c r="E256" s="11">
        <v>56165</v>
      </c>
      <c r="F256" s="11">
        <v>56165</v>
      </c>
      <c r="G256" s="11">
        <v>56165</v>
      </c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56165</v>
      </c>
      <c r="F260" s="18">
        <f>SUM(F256:F259)</f>
        <v>56165</v>
      </c>
      <c r="G260" s="18">
        <f>SUM(G256:G259)</f>
        <v>56165</v>
      </c>
      <c r="H260" s="17" t="s">
        <v>0</v>
      </c>
    </row>
    <row r="261" spans="1:8" ht="38.25" x14ac:dyDescent="0.2">
      <c r="A261" s="9" t="s">
        <v>111</v>
      </c>
      <c r="B261" s="45" t="s">
        <v>112</v>
      </c>
      <c r="C261" s="47" t="s">
        <v>19</v>
      </c>
      <c r="D261" s="10" t="s">
        <v>7</v>
      </c>
      <c r="E261" s="11"/>
      <c r="F261" s="11"/>
      <c r="G261" s="11"/>
      <c r="H261" s="10" t="s">
        <v>0</v>
      </c>
    </row>
    <row r="262" spans="1:8" ht="38.25" x14ac:dyDescent="0.2">
      <c r="A262" s="13" t="s">
        <v>0</v>
      </c>
      <c r="B262" s="45"/>
      <c r="C262" s="47"/>
      <c r="D262" s="14" t="s">
        <v>8</v>
      </c>
      <c r="E262" s="15"/>
      <c r="F262" s="15"/>
      <c r="G262" s="15"/>
      <c r="H262" s="14" t="s">
        <v>18</v>
      </c>
    </row>
    <row r="263" spans="1:8" ht="25.5" x14ac:dyDescent="0.2">
      <c r="A263" s="13" t="s">
        <v>0</v>
      </c>
      <c r="B263" s="45"/>
      <c r="C263" s="47"/>
      <c r="D263" s="14" t="s">
        <v>9</v>
      </c>
      <c r="E263" s="15">
        <v>84000</v>
      </c>
      <c r="F263" s="15"/>
      <c r="G263" s="15"/>
      <c r="H263" s="14"/>
    </row>
    <row r="264" spans="1:8" ht="25.5" x14ac:dyDescent="0.2">
      <c r="A264" s="13" t="s">
        <v>0</v>
      </c>
      <c r="B264" s="45"/>
      <c r="C264" s="47"/>
      <c r="D264" s="14" t="s">
        <v>10</v>
      </c>
      <c r="E264" s="15"/>
      <c r="F264" s="15"/>
      <c r="G264" s="15"/>
      <c r="H264" s="14"/>
    </row>
    <row r="265" spans="1:8" ht="13.5" thickBot="1" x14ac:dyDescent="0.25">
      <c r="A265" s="16" t="s">
        <v>0</v>
      </c>
      <c r="B265" s="46"/>
      <c r="C265" s="48"/>
      <c r="D265" s="17" t="s">
        <v>11</v>
      </c>
      <c r="E265" s="18">
        <f>SUM(E261:E264)</f>
        <v>84000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9">
    <mergeCell ref="B261:B265"/>
    <mergeCell ref="C261:C26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231:B235"/>
    <mergeCell ref="C231:C2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126:B130"/>
    <mergeCell ref="C126:C130"/>
    <mergeCell ref="B131:B135"/>
    <mergeCell ref="C131:C135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2023-12-28T07:00:59Z</dcterms:modified>
</cp:coreProperties>
</file>