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E195" i="1" l="1"/>
  <c r="E63" i="1" l="1"/>
  <c r="G80" i="1" l="1"/>
  <c r="F80" i="1"/>
  <c r="E80" i="1"/>
  <c r="E161" i="1" l="1"/>
  <c r="E81" i="1"/>
  <c r="F81" i="1"/>
  <c r="G81" i="1"/>
  <c r="E83" i="1"/>
  <c r="F83" i="1"/>
  <c r="G83" i="1"/>
  <c r="E84" i="1"/>
  <c r="F84" i="1"/>
  <c r="G84" i="1"/>
  <c r="G75" i="1" l="1"/>
  <c r="G63" i="1" l="1"/>
  <c r="E13" i="1"/>
  <c r="E28" i="1"/>
  <c r="E26" i="1"/>
  <c r="E131" i="1"/>
  <c r="E151" i="1"/>
  <c r="E164" i="1"/>
  <c r="E162" i="1"/>
  <c r="G200" i="1"/>
  <c r="F200" i="1"/>
  <c r="E200" i="1"/>
  <c r="G195" i="1"/>
  <c r="F195" i="1"/>
  <c r="G190" i="1"/>
  <c r="F190" i="1"/>
  <c r="E190" i="1"/>
  <c r="G180" i="1"/>
  <c r="F180" i="1"/>
  <c r="E180" i="1"/>
  <c r="G175" i="1"/>
  <c r="F175" i="1"/>
  <c r="E175" i="1"/>
  <c r="E8" i="1" l="1"/>
  <c r="E6" i="1"/>
  <c r="F161" i="1"/>
  <c r="G161" i="1"/>
  <c r="F162" i="1"/>
  <c r="G162" i="1"/>
  <c r="F163" i="1"/>
  <c r="G163" i="1"/>
  <c r="F164" i="1"/>
  <c r="G164" i="1"/>
  <c r="G170" i="1"/>
  <c r="F170" i="1"/>
  <c r="E170" i="1"/>
  <c r="F151" i="1"/>
  <c r="E153" i="1"/>
  <c r="F153" i="1"/>
  <c r="G153" i="1"/>
  <c r="F165" i="1" l="1"/>
  <c r="E165" i="1"/>
  <c r="G165" i="1"/>
  <c r="G26" i="1"/>
  <c r="G160" i="1"/>
  <c r="F160" i="1"/>
  <c r="E160" i="1"/>
  <c r="G154" i="1"/>
  <c r="F154" i="1"/>
  <c r="E154" i="1"/>
  <c r="G152" i="1"/>
  <c r="F152" i="1"/>
  <c r="E152" i="1"/>
  <c r="G155" i="1" l="1"/>
  <c r="E155" i="1"/>
  <c r="F155" i="1"/>
  <c r="F85" i="1"/>
  <c r="G85" i="1"/>
  <c r="G141" i="1"/>
  <c r="F141" i="1"/>
  <c r="F26" i="1"/>
  <c r="F28" i="1"/>
  <c r="E45" i="1" l="1"/>
  <c r="F63" i="1"/>
  <c r="G150" i="1"/>
  <c r="F150" i="1"/>
  <c r="E150" i="1"/>
  <c r="G144" i="1"/>
  <c r="F144" i="1"/>
  <c r="E144" i="1"/>
  <c r="G143" i="1"/>
  <c r="F143" i="1"/>
  <c r="E143" i="1"/>
  <c r="G142" i="1"/>
  <c r="F142" i="1"/>
  <c r="E142" i="1"/>
  <c r="G140" i="1"/>
  <c r="F140" i="1"/>
  <c r="E140" i="1"/>
  <c r="G134" i="1"/>
  <c r="F134" i="1"/>
  <c r="E134" i="1"/>
  <c r="G133" i="1"/>
  <c r="F133" i="1"/>
  <c r="E133" i="1"/>
  <c r="G132" i="1"/>
  <c r="F132" i="1"/>
  <c r="E132" i="1"/>
  <c r="G131" i="1"/>
  <c r="F131" i="1"/>
  <c r="G130" i="1"/>
  <c r="F130" i="1"/>
  <c r="E13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F75" i="1"/>
  <c r="E75" i="1"/>
  <c r="G70" i="1"/>
  <c r="F70" i="1"/>
  <c r="E70" i="1"/>
  <c r="G64" i="1"/>
  <c r="F64" i="1"/>
  <c r="E64" i="1"/>
  <c r="G62" i="1"/>
  <c r="F62" i="1"/>
  <c r="E62" i="1"/>
  <c r="G61" i="1"/>
  <c r="F61" i="1"/>
  <c r="G60" i="1"/>
  <c r="F60" i="1"/>
  <c r="E60" i="1"/>
  <c r="G55" i="1"/>
  <c r="F55" i="1"/>
  <c r="E55" i="1"/>
  <c r="G50" i="1"/>
  <c r="F50" i="1"/>
  <c r="E50" i="1"/>
  <c r="G45" i="1"/>
  <c r="F45" i="1"/>
  <c r="G40" i="1"/>
  <c r="F40" i="1"/>
  <c r="E40" i="1"/>
  <c r="G35" i="1"/>
  <c r="F35" i="1"/>
  <c r="E35" i="1"/>
  <c r="G29" i="1"/>
  <c r="F29" i="1"/>
  <c r="E29" i="1"/>
  <c r="G28" i="1"/>
  <c r="G13" i="1"/>
  <c r="F13" i="1"/>
  <c r="G27" i="1"/>
  <c r="F27" i="1"/>
  <c r="E27" i="1"/>
  <c r="G25" i="1"/>
  <c r="F25" i="1"/>
  <c r="E25" i="1"/>
  <c r="G20" i="1"/>
  <c r="F20" i="1"/>
  <c r="E20" i="1"/>
  <c r="G12" i="1"/>
  <c r="F12" i="1"/>
  <c r="E12" i="1"/>
  <c r="G11" i="1"/>
  <c r="F11" i="1"/>
  <c r="E11" i="1"/>
  <c r="F8" i="1" l="1"/>
  <c r="E9" i="1"/>
  <c r="F65" i="1"/>
  <c r="F6" i="1"/>
  <c r="F7" i="1"/>
  <c r="G8" i="1"/>
  <c r="G9" i="1"/>
  <c r="G6" i="1"/>
  <c r="G7" i="1"/>
  <c r="F30" i="1"/>
  <c r="G145" i="1"/>
  <c r="E7" i="1"/>
  <c r="F9" i="1"/>
  <c r="E145" i="1"/>
  <c r="F145" i="1"/>
  <c r="F15" i="1"/>
  <c r="G65" i="1"/>
  <c r="G15" i="1"/>
  <c r="G135" i="1"/>
  <c r="F135" i="1"/>
  <c r="E65" i="1"/>
  <c r="E30" i="1"/>
  <c r="E135" i="1"/>
  <c r="G30" i="1"/>
  <c r="E85" i="1"/>
  <c r="E15" i="1"/>
  <c r="E10" i="1" l="1"/>
  <c r="G10" i="1"/>
  <c r="F10" i="1"/>
</calcChain>
</file>

<file path=xl/sharedStrings.xml><?xml version="1.0" encoding="utf-8"?>
<sst xmlns="http://schemas.openxmlformats.org/spreadsheetml/2006/main" count="646" uniqueCount="104">
  <si>
    <t/>
  </si>
  <si>
    <t>План реализации муниципальной программы</t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</si>
  <si>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</si>
  <si>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</si>
  <si>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</si>
  <si>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</si>
  <si>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</si>
  <si>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Отдел образования администрации Жирятинского района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</si>
  <si>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</si>
  <si>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</si>
  <si>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</si>
  <si>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</si>
  <si>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</si>
  <si>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</si>
  <si>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</si>
  <si>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</si>
  <si>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</si>
  <si>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</si>
  <si>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</si>
  <si>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2.3.</t>
  </si>
  <si>
    <t>2.4.</t>
  </si>
  <si>
    <t>2.5.</t>
  </si>
  <si>
    <t>2.6.</t>
  </si>
  <si>
    <t>3.</t>
  </si>
  <si>
    <t>3.1.</t>
  </si>
  <si>
    <t>3.2.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</si>
  <si>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</si>
  <si>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</si>
  <si>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</si>
  <si>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</si>
  <si>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</si>
  <si>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</si>
  <si>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</si>
  <si>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</si>
  <si>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</si>
  <si>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</si>
  <si>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5.</t>
  </si>
  <si>
    <t>5.1.</t>
  </si>
  <si>
    <t>6.</t>
  </si>
  <si>
    <t>6.1.</t>
  </si>
  <si>
    <t xml:space="preserve">Реализация государственной политики в сфере образования на территории Жирятиского района    </t>
  </si>
  <si>
    <t xml:space="preserve">Руководство и управление в сфере установленных функций органов местного самоуправления </t>
  </si>
  <si>
    <t xml:space="preserve">Учреждения, обеспечивающие деятельность органов местного самоуправления и муниципальных  учреждений </t>
  </si>
  <si>
    <t>Повышение доступности и качества предоставления дошкольного, общего образования, дополнительного образования детей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</si>
  <si>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</si>
  <si>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</si>
  <si>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 xml:space="preserve">Дошкольные образовательные организации </t>
  </si>
  <si>
    <t xml:space="preserve">Общеобразовательные организации </t>
  </si>
  <si>
    <t>Организации дополнительного образования</t>
  </si>
  <si>
    <t xml:space="preserve">Учреждения психолого-медико-социального сопровождения </t>
  </si>
  <si>
    <t>Развитие детского и юношеского спорта</t>
  </si>
  <si>
    <t xml:space="preserve">Организация дополнительного образования </t>
  </si>
  <si>
    <t>Другие вопросы в области образования</t>
  </si>
  <si>
    <t>Мероприятия по проведению оздоровительной кампании детей</t>
  </si>
  <si>
    <t>Мероприятия по проведению оздоровительной кампании детей местный бюджет</t>
  </si>
  <si>
    <t xml:space="preserve">Противодействие злоупотреблению наркотикам и их незаконному обороту </t>
  </si>
  <si>
    <t xml:space="preserve">Повышение безопасности дорожного движения </t>
  </si>
  <si>
    <t>Организация и проведение олимпиад, выставок, конкурсов, конференций и других общественных мероприятий</t>
  </si>
  <si>
    <t xml:space="preserve">Организация питания в образовательных организациях </t>
  </si>
  <si>
    <t xml:space="preserve">Мероприятия по работе с семьей, детьми и молодежью </t>
  </si>
  <si>
    <t xml:space="preserve">Мероприятия по комплексной безопасности муниципальных учреждений </t>
  </si>
  <si>
    <t xml:space="preserve">Создание доступной среды для граждан-инвалидов </t>
  </si>
  <si>
    <t>Повышение энергетической эффективности и обеспечение энергосбережения</t>
  </si>
  <si>
    <t xml:space="preserve">Реализация мер государственной поддержки работников образования 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</si>
  <si>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</si>
  <si>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 xml:space="preserve">Отдельные мероприятия по развитию спорта </t>
  </si>
  <si>
    <t>2021 год</t>
  </si>
  <si>
    <t>Общая информация</t>
  </si>
  <si>
    <t>то</t>
  </si>
  <si>
    <t>Наличие в регионе программ обеспечения социальным питанием детей дошкольного и школьного возраста работающих и реализуемых в регионе</t>
  </si>
  <si>
    <t>Наличие в регионе социальных программ для населения, работающих и реализуемых в регионе</t>
  </si>
  <si>
    <t>Наличие данной программы (да/нет)</t>
  </si>
  <si>
    <t>Наименование программы (областной, краев, республиканской)</t>
  </si>
  <si>
    <t xml:space="preserve">Финансирование данной программы (есть/нет)предусмотрено/непредусмотренное/предусмотрено не в полном объеме </t>
  </si>
  <si>
    <t>Количество человек, включенных программу</t>
  </si>
  <si>
    <t>Наименование программы (областной, краевой, республиканской</t>
  </si>
  <si>
    <t>Финансирование данной программы (есть/нет предусмотрено/не предусмотрено/ предусмотрено не в полном объёме)</t>
  </si>
  <si>
    <t>Количество человек включенных в программу</t>
  </si>
  <si>
    <t>Завержены ли конкурсные на предоставление услуг общественного питания в детских образовательных орг-х и орг-х социальной сферы (да/нет)</t>
  </si>
  <si>
    <t xml:space="preserve"> да</t>
  </si>
  <si>
    <t>Предусмотрено</t>
  </si>
  <si>
    <t>есть</t>
  </si>
  <si>
    <t>Организация питания в образовательных организациях</t>
  </si>
  <si>
    <t>нет (не было)</t>
  </si>
  <si>
    <t>Заключены ли договора на услуги общественного питания в образовательных организациях и организациях социальной сферы (да/нет)</t>
  </si>
  <si>
    <t>нет</t>
  </si>
  <si>
    <t>Заключены ли договора на поставку продуктов питания в детских орг-ях и организациях социальной сферы (да/нет)</t>
  </si>
  <si>
    <t>да</t>
  </si>
  <si>
    <t>2022 год</t>
  </si>
  <si>
    <t>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</si>
  <si>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 xml:space="preserve">Капитальный ремонт кровель муниципальных образовательных организаций Брнской области </t>
  </si>
  <si>
    <t>7.1.</t>
  </si>
  <si>
    <t>8.1.</t>
  </si>
  <si>
    <t>Замена оконных блоков муниципальных образовательных организаций Брянской области</t>
  </si>
  <si>
    <t>Приведение в соответствии с брендбуком "Точки роста" помещенипй муниципальных общеобразовательных организаций</t>
  </si>
  <si>
    <t xml:space="preserve">Создание цифровой образовательной среды в общеобразовательнх организациях и профессиональных образовательных организациях Брянской области </t>
  </si>
  <si>
    <t>Ежемесячное денежное вознагрождение за классное руководство педагогическим работникам государственных и муниципальных образовательных организаций</t>
  </si>
  <si>
    <t>Организация бесплатного горячего питания обучающтхся, получающих начальное общее образование в государственных и муниципальных образовательных организациях</t>
  </si>
  <si>
    <t>Обеспечение функционирования модели персонифицированного финансирования дополнительного образования детей</t>
  </si>
  <si>
    <t>Приложение 2
к муниципальной программе  «Развитие образования Жирятинского муниципального района Брянской области"  (2021-2023годы)</t>
  </si>
  <si>
    <t>2023 год</t>
  </si>
  <si>
    <t>Развитие образования Жирятинского муниципального района Брянской области  (2021 - 2023годы)</t>
  </si>
  <si>
    <t>Развитие материально- технической базы муниципальных образовательных организаций в сфере физической культуры и спорта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</si>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</sst>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64" fontId="0" fillId="0" borderId="0" xfId="0" applyNumberFormat="1" applyFont="1" applyFill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0" fillId="0" borderId="0" xfId="0" applyFont="1" applyBorder="1"/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0" fontId="2" fillId="2" borderId="0" xfId="0" applyNumberFormat="1" applyFont="1" applyFill="1" applyAlignment="1">
      <alignment horizontal="right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ill="1" applyBorder="1" applyAlignment="1">
      <alignment vertical="top" wrapText="1"/>
    </xf>
    <xf numFmtId="0" fontId="0" fillId="3" borderId="2" xfId="0" applyNumberFormat="1" applyFont="1" applyFill="1" applyBorder="1" applyAlignment="1">
      <alignment vertical="top" wrapText="1"/>
    </xf>
    <xf numFmtId="4" fontId="0" fillId="3" borderId="2" xfId="0" applyNumberFormat="1" applyFont="1" applyFill="1" applyBorder="1" applyAlignment="1">
      <alignment vertical="top" wrapText="1"/>
    </xf>
    <xf numFmtId="0" fontId="0" fillId="3" borderId="1" xfId="0" applyNumberFormat="1" applyFont="1" applyFill="1" applyBorder="1" applyAlignment="1">
      <alignment vertical="top" wrapText="1"/>
    </xf>
    <xf numFmtId="0" fontId="0" fillId="3" borderId="3" xfId="0" applyNumberFormat="1" applyFont="1" applyFill="1" applyBorder="1" applyAlignment="1">
      <alignment horizontal="center" vertical="top" wrapText="1"/>
    </xf>
    <xf numFmtId="0" fontId="4" fillId="3" borderId="3" xfId="0" applyNumberFormat="1" applyFont="1" applyFill="1" applyBorder="1" applyAlignment="1">
      <alignment vertical="top" wrapText="1"/>
    </xf>
    <xf numFmtId="0" fontId="4" fillId="3" borderId="2" xfId="0" applyNumberFormat="1" applyFont="1" applyFill="1" applyBorder="1" applyAlignment="1">
      <alignment vertical="top" wrapText="1"/>
    </xf>
    <xf numFmtId="4" fontId="4" fillId="3" borderId="2" xfId="0" applyNumberFormat="1" applyFont="1" applyFill="1" applyBorder="1" applyAlignment="1">
      <alignment vertical="top" wrapText="1"/>
    </xf>
    <xf numFmtId="0" fontId="0" fillId="3" borderId="4" xfId="0" applyNumberFormat="1" applyFont="1" applyFill="1" applyBorder="1" applyAlignment="1">
      <alignment horizontal="center" vertical="top" wrapText="1"/>
    </xf>
    <xf numFmtId="0" fontId="3" fillId="3" borderId="4" xfId="0" applyNumberFormat="1" applyFont="1" applyFill="1" applyBorder="1" applyAlignment="1">
      <alignment vertical="top" wrapText="1"/>
    </xf>
    <xf numFmtId="0" fontId="3" fillId="3" borderId="4" xfId="0" applyNumberFormat="1" applyFont="1" applyFill="1" applyBorder="1" applyAlignment="1">
      <alignment horizontal="center" vertical="top" wrapText="1"/>
    </xf>
    <xf numFmtId="4" fontId="6" fillId="3" borderId="2" xfId="0" applyNumberFormat="1" applyFont="1" applyFill="1" applyBorder="1" applyAlignment="1">
      <alignment vertical="top" wrapText="1"/>
    </xf>
    <xf numFmtId="0" fontId="5" fillId="3" borderId="4" xfId="0" applyNumberFormat="1" applyFont="1" applyFill="1" applyBorder="1" applyAlignment="1">
      <alignment vertical="top" wrapText="1"/>
    </xf>
    <xf numFmtId="0" fontId="6" fillId="3" borderId="2" xfId="0" applyNumberFormat="1" applyFont="1" applyFill="1" applyBorder="1" applyAlignment="1">
      <alignment vertical="top" wrapText="1"/>
    </xf>
    <xf numFmtId="0" fontId="6" fillId="3" borderId="1" xfId="0" applyNumberFormat="1" applyFont="1" applyFill="1" applyBorder="1" applyAlignment="1">
      <alignment vertical="top" wrapText="1"/>
    </xf>
    <xf numFmtId="0" fontId="7" fillId="3" borderId="3" xfId="0" applyNumberFormat="1" applyFont="1" applyFill="1" applyBorder="1" applyAlignment="1">
      <alignment vertical="top" wrapText="1"/>
    </xf>
    <xf numFmtId="0" fontId="7" fillId="3" borderId="2" xfId="0" applyNumberFormat="1" applyFont="1" applyFill="1" applyBorder="1" applyAlignment="1">
      <alignment vertical="top" wrapText="1"/>
    </xf>
    <xf numFmtId="4" fontId="7" fillId="3" borderId="2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vertical="top" wrapText="1"/>
    </xf>
    <xf numFmtId="0" fontId="11" fillId="0" borderId="2" xfId="0" applyNumberFormat="1" applyFont="1" applyFill="1" applyBorder="1" applyAlignment="1">
      <alignment vertical="top" wrapText="1"/>
    </xf>
    <xf numFmtId="4" fontId="11" fillId="0" borderId="2" xfId="0" applyNumberFormat="1" applyFont="1" applyFill="1" applyBorder="1" applyAlignment="1">
      <alignment vertical="top" wrapText="1"/>
    </xf>
    <xf numFmtId="0" fontId="11" fillId="0" borderId="12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vertical="top" wrapText="1"/>
    </xf>
    <xf numFmtId="0" fontId="11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vertical="top" wrapText="1"/>
    </xf>
    <xf numFmtId="0" fontId="7" fillId="0" borderId="2" xfId="0" applyNumberFormat="1" applyFont="1" applyFill="1" applyBorder="1" applyAlignment="1">
      <alignment vertical="top" wrapText="1"/>
    </xf>
    <xf numFmtId="4" fontId="7" fillId="0" borderId="2" xfId="0" applyNumberFormat="1" applyFont="1" applyFill="1" applyBorder="1" applyAlignment="1">
      <alignment vertical="top" wrapText="1"/>
    </xf>
    <xf numFmtId="0" fontId="12" fillId="0" borderId="15" xfId="0" applyFont="1" applyFill="1" applyBorder="1" applyAlignment="1">
      <alignment horizontal="left" vertical="center" wrapText="1"/>
    </xf>
    <xf numFmtId="0" fontId="3" fillId="3" borderId="7" xfId="0" applyNumberFormat="1" applyFont="1" applyFill="1" applyBorder="1" applyAlignment="1">
      <alignment vertical="top" wrapText="1"/>
    </xf>
    <xf numFmtId="0" fontId="0" fillId="3" borderId="7" xfId="0" applyNumberFormat="1" applyFont="1" applyFill="1" applyBorder="1" applyAlignment="1">
      <alignment vertical="top" wrapText="1"/>
    </xf>
    <xf numFmtId="0" fontId="4" fillId="3" borderId="8" xfId="0" applyNumberFormat="1" applyFont="1" applyFill="1" applyBorder="1" applyAlignment="1">
      <alignment vertical="top" wrapText="1"/>
    </xf>
    <xf numFmtId="4" fontId="11" fillId="3" borderId="2" xfId="0" applyNumberFormat="1" applyFont="1" applyFill="1" applyBorder="1" applyAlignment="1">
      <alignment vertical="top" wrapText="1"/>
    </xf>
    <xf numFmtId="0" fontId="3" fillId="3" borderId="16" xfId="0" applyNumberFormat="1" applyFont="1" applyFill="1" applyBorder="1" applyAlignment="1">
      <alignment horizontal="left" vertical="top" wrapText="1"/>
    </xf>
    <xf numFmtId="0" fontId="3" fillId="3" borderId="17" xfId="0" applyNumberFormat="1" applyFont="1" applyFill="1" applyBorder="1" applyAlignment="1">
      <alignment horizontal="left" vertical="top" wrapText="1"/>
    </xf>
    <xf numFmtId="0" fontId="3" fillId="3" borderId="18" xfId="0" applyNumberFormat="1" applyFont="1" applyFill="1" applyBorder="1" applyAlignment="1">
      <alignment horizontal="left" vertical="top" wrapText="1"/>
    </xf>
    <xf numFmtId="0" fontId="3" fillId="3" borderId="7" xfId="0" applyNumberFormat="1" applyFont="1" applyFill="1" applyBorder="1" applyAlignment="1">
      <alignment horizontal="left" vertical="top" wrapText="1"/>
    </xf>
    <xf numFmtId="0" fontId="3" fillId="3" borderId="8" xfId="0" applyNumberFormat="1" applyFont="1" applyFill="1" applyBorder="1" applyAlignment="1">
      <alignment horizontal="left" vertical="top" wrapText="1"/>
    </xf>
    <xf numFmtId="0" fontId="5" fillId="3" borderId="7" xfId="0" applyNumberFormat="1" applyFont="1" applyFill="1" applyBorder="1" applyAlignment="1">
      <alignment horizontal="left" vertical="top" wrapText="1"/>
    </xf>
    <xf numFmtId="0" fontId="5" fillId="3" borderId="8" xfId="0" applyNumberFormat="1" applyFont="1" applyFill="1" applyBorder="1" applyAlignment="1">
      <alignment horizontal="left" vertical="top" wrapText="1"/>
    </xf>
    <xf numFmtId="0" fontId="3" fillId="2" borderId="0" xfId="0" applyNumberFormat="1" applyFont="1" applyFill="1" applyAlignment="1">
      <alignment horizontal="right" vertical="center" wrapText="1"/>
    </xf>
    <xf numFmtId="0" fontId="0" fillId="2" borderId="0" xfId="0" applyNumberFormat="1" applyFont="1" applyFill="1" applyAlignment="1">
      <alignment horizontal="right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5" fillId="0" borderId="14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tabSelected="1" workbookViewId="0">
      <selection activeCell="E200" sqref="E200"/>
    </sheetView>
  </sheetViews>
  <sheetFormatPr defaultRowHeight="15" x14ac:dyDescent="0.25"/>
  <cols>
    <col min="1" max="1" width="6.140625" style="1" customWidth="1"/>
    <col min="2" max="2" width="30.7109375" style="1" customWidth="1"/>
    <col min="3" max="3" width="26.28515625" style="1" customWidth="1"/>
    <col min="4" max="4" width="15.7109375" style="1" customWidth="1"/>
    <col min="5" max="5" width="18.5703125" style="1" customWidth="1"/>
    <col min="6" max="6" width="17.85546875" style="1" customWidth="1"/>
    <col min="7" max="7" width="19.140625" style="1" customWidth="1"/>
    <col min="8" max="8" width="15.5703125" style="1" bestFit="1" customWidth="1"/>
    <col min="9" max="16384" width="9.140625" style="1"/>
  </cols>
  <sheetData>
    <row r="1" spans="1:7" x14ac:dyDescent="0.25">
      <c r="A1" s="9" t="s">
        <v>0</v>
      </c>
      <c r="B1" s="9"/>
      <c r="C1" s="9"/>
      <c r="D1" s="9"/>
      <c r="E1" s="9"/>
      <c r="F1" s="9"/>
      <c r="G1" s="9"/>
    </row>
    <row r="2" spans="1:7" ht="45" customHeight="1" x14ac:dyDescent="0.25">
      <c r="A2" s="10" t="s">
        <v>0</v>
      </c>
      <c r="B2" s="10" t="s">
        <v>0</v>
      </c>
      <c r="C2" s="10" t="s">
        <v>0</v>
      </c>
      <c r="D2" s="53" t="s">
        <v>99</v>
      </c>
      <c r="E2" s="54"/>
      <c r="F2" s="54"/>
      <c r="G2" s="54"/>
    </row>
    <row r="3" spans="1:7" ht="20.25" customHeight="1" x14ac:dyDescent="0.25">
      <c r="A3" s="55" t="s">
        <v>1</v>
      </c>
      <c r="B3" s="55"/>
      <c r="C3" s="55"/>
      <c r="D3" s="55"/>
      <c r="E3" s="55"/>
      <c r="F3" s="55"/>
      <c r="G3" s="55"/>
    </row>
    <row r="4" spans="1:7" ht="34.5" customHeight="1" x14ac:dyDescent="0.25">
      <c r="A4" s="56" t="s">
        <v>2</v>
      </c>
      <c r="B4" s="56" t="s">
        <v>3</v>
      </c>
      <c r="C4" s="56" t="s">
        <v>4</v>
      </c>
      <c r="D4" s="56" t="s">
        <v>5</v>
      </c>
      <c r="E4" s="56" t="s">
        <v>6</v>
      </c>
      <c r="F4" s="56"/>
      <c r="G4" s="56"/>
    </row>
    <row r="5" spans="1:7" ht="56.25" customHeight="1" x14ac:dyDescent="0.25">
      <c r="A5" s="57" t="s">
        <v>0</v>
      </c>
      <c r="B5" s="57" t="s">
        <v>0</v>
      </c>
      <c r="C5" s="56" t="s">
        <v>0</v>
      </c>
      <c r="D5" s="56" t="s">
        <v>0</v>
      </c>
      <c r="E5" s="11" t="s">
        <v>66</v>
      </c>
      <c r="F5" s="11" t="s">
        <v>88</v>
      </c>
      <c r="G5" s="11" t="s">
        <v>100</v>
      </c>
    </row>
    <row r="6" spans="1:7" ht="72.75" customHeight="1" x14ac:dyDescent="0.25">
      <c r="A6" s="12" t="s">
        <v>0</v>
      </c>
      <c r="B6" s="13" t="s">
        <v>101</v>
      </c>
      <c r="C6" s="49" t="s">
        <v>7</v>
      </c>
      <c r="D6" s="14" t="s">
        <v>8</v>
      </c>
      <c r="E6" s="15">
        <f>E26+E61+E81+E131+E141+E151+E161+E171+E176+E191</f>
        <v>71944546.489999995</v>
      </c>
      <c r="F6" s="15">
        <f>F26+F81+F131+F141+F151+F61+F161+F171+F176+F186+F191+F196</f>
        <v>65200645</v>
      </c>
      <c r="G6" s="15">
        <f>G26+G81+G131+G141+G151+G61+G161+G171+G176+G186+G191+G196</f>
        <v>65478947</v>
      </c>
    </row>
    <row r="7" spans="1:7" ht="43.35" customHeight="1" x14ac:dyDescent="0.25">
      <c r="A7" s="12" t="s">
        <v>0</v>
      </c>
      <c r="B7" s="16" t="s">
        <v>0</v>
      </c>
      <c r="C7" s="49"/>
      <c r="D7" s="14" t="s">
        <v>9</v>
      </c>
      <c r="E7" s="15">
        <f>E12+E27+E62+E82+E132+E142+E152+E162+E172+E177+E187+E192+E197</f>
        <v>6160638.4699999997</v>
      </c>
      <c r="F7" s="15">
        <f>F12+F27+F62+F82+F132+F142+F152+F162+F172+F177+F187+F192+F197</f>
        <v>6473891</v>
      </c>
      <c r="G7" s="15">
        <f>G12+G27+G62+G82+G132+G142+G152+G162+G172+G177+G187+G192+G197</f>
        <v>6520150</v>
      </c>
    </row>
    <row r="8" spans="1:7" ht="28.9" customHeight="1" x14ac:dyDescent="0.25">
      <c r="A8" s="12" t="s">
        <v>0</v>
      </c>
      <c r="B8" s="16" t="s">
        <v>0</v>
      </c>
      <c r="C8" s="49"/>
      <c r="D8" s="14" t="s">
        <v>10</v>
      </c>
      <c r="E8" s="15">
        <f>E13+E28+E63+E83+E153+E163+E173+E178+E193+E198</f>
        <v>38401174.350000001</v>
      </c>
      <c r="F8" s="15">
        <f>F13+F28+F63+F83+F133+F143+F153+F163+F173+F178+F188+F193+F198</f>
        <v>30681050</v>
      </c>
      <c r="G8" s="15">
        <f>G13+G28+G63+G83+G133+G143+G153+G163+G173+G178+G188+G193+G198</f>
        <v>25287590</v>
      </c>
    </row>
    <row r="9" spans="1:7" ht="28.9" customHeight="1" x14ac:dyDescent="0.25">
      <c r="A9" s="12" t="s">
        <v>0</v>
      </c>
      <c r="B9" s="16" t="s">
        <v>0</v>
      </c>
      <c r="C9" s="49"/>
      <c r="D9" s="14" t="s">
        <v>11</v>
      </c>
      <c r="E9" s="15">
        <f>E14+E29+E64+E84+E134+E144+E154+E164+E174+E179+E189+E194+E199</f>
        <v>0</v>
      </c>
      <c r="F9" s="15">
        <f>F14+F29+F64+F84+F134+F144+F154+F164+F174+F179+F189+F194+F199</f>
        <v>0</v>
      </c>
      <c r="G9" s="15">
        <f>G14+G29+G64+G84+G134+G144+G154+G164+G174+G179+G189+G194+G199</f>
        <v>0</v>
      </c>
    </row>
    <row r="10" spans="1:7" ht="14.45" customHeight="1" x14ac:dyDescent="0.25">
      <c r="A10" s="17" t="s">
        <v>0</v>
      </c>
      <c r="B10" s="18" t="s">
        <v>0</v>
      </c>
      <c r="C10" s="50"/>
      <c r="D10" s="19" t="s">
        <v>12</v>
      </c>
      <c r="E10" s="20">
        <f>SUM(E6:E9)</f>
        <v>116506359.31</v>
      </c>
      <c r="F10" s="20">
        <f t="shared" ref="F10:G10" si="0">SUM(F6:F9)</f>
        <v>102355586</v>
      </c>
      <c r="G10" s="20">
        <f t="shared" si="0"/>
        <v>97286687</v>
      </c>
    </row>
    <row r="11" spans="1:7" ht="66" customHeight="1" x14ac:dyDescent="0.25">
      <c r="A11" s="21" t="s">
        <v>13</v>
      </c>
      <c r="B11" s="22" t="s">
        <v>40</v>
      </c>
      <c r="C11" s="49" t="s">
        <v>7</v>
      </c>
      <c r="D11" s="14" t="s">
        <v>8</v>
      </c>
      <c r="E11" s="15">
        <f>E16+E21</f>
        <v>0</v>
      </c>
      <c r="F11" s="15">
        <f t="shared" ref="F11:G13" si="1">F16+F21</f>
        <v>0</v>
      </c>
      <c r="G11" s="15">
        <f t="shared" si="1"/>
        <v>0</v>
      </c>
    </row>
    <row r="12" spans="1:7" ht="42.75" customHeight="1" x14ac:dyDescent="0.25">
      <c r="A12" s="12" t="s">
        <v>0</v>
      </c>
      <c r="B12" s="16"/>
      <c r="C12" s="49"/>
      <c r="D12" s="14" t="s">
        <v>9</v>
      </c>
      <c r="E12" s="15">
        <f>E17+E22</f>
        <v>0</v>
      </c>
      <c r="F12" s="15">
        <f t="shared" si="1"/>
        <v>0</v>
      </c>
      <c r="G12" s="15">
        <f t="shared" si="1"/>
        <v>0</v>
      </c>
    </row>
    <row r="13" spans="1:7" ht="28.5" customHeight="1" x14ac:dyDescent="0.25">
      <c r="A13" s="12" t="s">
        <v>0</v>
      </c>
      <c r="B13" s="16" t="s">
        <v>0</v>
      </c>
      <c r="C13" s="49"/>
      <c r="D13" s="14" t="s">
        <v>10</v>
      </c>
      <c r="E13" s="15">
        <f>E18+E23</f>
        <v>15407467.220000001</v>
      </c>
      <c r="F13" s="15">
        <f t="shared" si="1"/>
        <v>14930707</v>
      </c>
      <c r="G13" s="15">
        <f t="shared" si="1"/>
        <v>9528740</v>
      </c>
    </row>
    <row r="14" spans="1:7" ht="28.5" customHeight="1" x14ac:dyDescent="0.25">
      <c r="A14" s="12" t="s">
        <v>0</v>
      </c>
      <c r="B14" s="16" t="s">
        <v>0</v>
      </c>
      <c r="C14" s="49"/>
      <c r="D14" s="14" t="s">
        <v>11</v>
      </c>
      <c r="E14" s="15">
        <v>0</v>
      </c>
      <c r="F14" s="15">
        <v>0</v>
      </c>
      <c r="G14" s="15">
        <v>0</v>
      </c>
    </row>
    <row r="15" spans="1:7" ht="14.25" customHeight="1" x14ac:dyDescent="0.25">
      <c r="A15" s="17" t="s">
        <v>0</v>
      </c>
      <c r="B15" s="18" t="s">
        <v>0</v>
      </c>
      <c r="C15" s="50"/>
      <c r="D15" s="19" t="s">
        <v>12</v>
      </c>
      <c r="E15" s="20">
        <f>SUM(E11:E14)</f>
        <v>15407467.220000001</v>
      </c>
      <c r="F15" s="20">
        <f>SUM(F11:F14)</f>
        <v>14930707</v>
      </c>
      <c r="G15" s="20">
        <f>SUM(G11:G14)</f>
        <v>9528740</v>
      </c>
    </row>
    <row r="16" spans="1:7" ht="54" customHeight="1" x14ac:dyDescent="0.25">
      <c r="A16" s="21" t="s">
        <v>14</v>
      </c>
      <c r="B16" s="22" t="s">
        <v>41</v>
      </c>
      <c r="C16" s="49" t="s">
        <v>7</v>
      </c>
      <c r="D16" s="14" t="s">
        <v>8</v>
      </c>
      <c r="E16" s="15">
        <v>0</v>
      </c>
      <c r="F16" s="15">
        <v>0</v>
      </c>
      <c r="G16" s="15">
        <v>0</v>
      </c>
    </row>
    <row r="17" spans="1:7" ht="43.35" customHeight="1" x14ac:dyDescent="0.25">
      <c r="A17" s="12" t="s">
        <v>0</v>
      </c>
      <c r="B17" s="16" t="s">
        <v>0</v>
      </c>
      <c r="C17" s="49"/>
      <c r="D17" s="14" t="s">
        <v>9</v>
      </c>
      <c r="E17" s="15">
        <v>0</v>
      </c>
      <c r="F17" s="15">
        <v>0</v>
      </c>
      <c r="G17" s="15">
        <v>0</v>
      </c>
    </row>
    <row r="18" spans="1:7" ht="28.9" customHeight="1" x14ac:dyDescent="0.25">
      <c r="A18" s="12" t="s">
        <v>0</v>
      </c>
      <c r="B18" s="16" t="s">
        <v>0</v>
      </c>
      <c r="C18" s="49"/>
      <c r="D18" s="14" t="s">
        <v>10</v>
      </c>
      <c r="E18" s="15">
        <v>990568</v>
      </c>
      <c r="F18" s="15">
        <v>1009049</v>
      </c>
      <c r="G18" s="15">
        <v>1009049</v>
      </c>
    </row>
    <row r="19" spans="1:7" ht="28.9" customHeight="1" x14ac:dyDescent="0.25">
      <c r="A19" s="12" t="s">
        <v>0</v>
      </c>
      <c r="B19" s="16" t="s">
        <v>0</v>
      </c>
      <c r="C19" s="49"/>
      <c r="D19" s="14" t="s">
        <v>11</v>
      </c>
      <c r="E19" s="15">
        <v>0</v>
      </c>
      <c r="F19" s="15">
        <v>0</v>
      </c>
      <c r="G19" s="15">
        <v>0</v>
      </c>
    </row>
    <row r="20" spans="1:7" ht="14.45" customHeight="1" x14ac:dyDescent="0.25">
      <c r="A20" s="17" t="s">
        <v>0</v>
      </c>
      <c r="B20" s="18" t="s">
        <v>0</v>
      </c>
      <c r="C20" s="50"/>
      <c r="D20" s="19" t="s">
        <v>12</v>
      </c>
      <c r="E20" s="20">
        <f>SUM(E16:E19)</f>
        <v>990568</v>
      </c>
      <c r="F20" s="20">
        <f>SUM(F16:F19)</f>
        <v>1009049</v>
      </c>
      <c r="G20" s="20">
        <f>SUM(G16:G19)</f>
        <v>1009049</v>
      </c>
    </row>
    <row r="21" spans="1:7" ht="52.5" customHeight="1" x14ac:dyDescent="0.25">
      <c r="A21" s="21" t="s">
        <v>15</v>
      </c>
      <c r="B21" s="22" t="s">
        <v>42</v>
      </c>
      <c r="C21" s="49" t="s">
        <v>7</v>
      </c>
      <c r="D21" s="14" t="s">
        <v>8</v>
      </c>
      <c r="E21" s="15">
        <v>0</v>
      </c>
      <c r="F21" s="15">
        <v>0</v>
      </c>
      <c r="G21" s="15">
        <v>0</v>
      </c>
    </row>
    <row r="22" spans="1:7" ht="43.35" customHeight="1" x14ac:dyDescent="0.25">
      <c r="A22" s="12" t="s">
        <v>0</v>
      </c>
      <c r="B22" s="16"/>
      <c r="C22" s="49"/>
      <c r="D22" s="14" t="s">
        <v>9</v>
      </c>
      <c r="E22" s="15">
        <v>0</v>
      </c>
      <c r="F22" s="15">
        <v>0</v>
      </c>
      <c r="G22" s="15">
        <v>0</v>
      </c>
    </row>
    <row r="23" spans="1:7" ht="28.9" customHeight="1" x14ac:dyDescent="0.25">
      <c r="A23" s="12" t="s">
        <v>0</v>
      </c>
      <c r="B23" s="16" t="s">
        <v>0</v>
      </c>
      <c r="C23" s="49"/>
      <c r="D23" s="14" t="s">
        <v>10</v>
      </c>
      <c r="E23" s="15">
        <v>14416899.220000001</v>
      </c>
      <c r="F23" s="15">
        <v>13921658</v>
      </c>
      <c r="G23" s="15">
        <v>8519691</v>
      </c>
    </row>
    <row r="24" spans="1:7" ht="28.9" customHeight="1" x14ac:dyDescent="0.25">
      <c r="A24" s="12" t="s">
        <v>0</v>
      </c>
      <c r="B24" s="16" t="s">
        <v>0</v>
      </c>
      <c r="C24" s="49"/>
      <c r="D24" s="14" t="s">
        <v>11</v>
      </c>
      <c r="E24" s="15" t="s">
        <v>103</v>
      </c>
      <c r="F24" s="15">
        <v>0</v>
      </c>
      <c r="G24" s="15">
        <v>0</v>
      </c>
    </row>
    <row r="25" spans="1:7" ht="14.45" customHeight="1" x14ac:dyDescent="0.25">
      <c r="A25" s="17" t="s">
        <v>0</v>
      </c>
      <c r="B25" s="18" t="s">
        <v>0</v>
      </c>
      <c r="C25" s="50"/>
      <c r="D25" s="19" t="s">
        <v>12</v>
      </c>
      <c r="E25" s="20">
        <f>SUM(E21:E24)</f>
        <v>14416899.220000001</v>
      </c>
      <c r="F25" s="20">
        <f>SUM(F21:F24)</f>
        <v>13921658</v>
      </c>
      <c r="G25" s="20">
        <f>SUM(G21:G24)</f>
        <v>8519691</v>
      </c>
    </row>
    <row r="26" spans="1:7" ht="159" customHeight="1" x14ac:dyDescent="0.25">
      <c r="A26" s="21" t="s">
        <v>16</v>
      </c>
      <c r="B26" s="22" t="s">
        <v>43</v>
      </c>
      <c r="C26" s="49" t="s">
        <v>7</v>
      </c>
      <c r="D26" s="14" t="s">
        <v>8</v>
      </c>
      <c r="E26" s="15">
        <f>E31+E36+E450</f>
        <v>62681748</v>
      </c>
      <c r="F26" s="15">
        <f>F31+F36+F46</f>
        <v>60161013</v>
      </c>
      <c r="G26" s="15">
        <f>G31+G36</f>
        <v>60161013</v>
      </c>
    </row>
    <row r="27" spans="1:7" ht="43.35" customHeight="1" x14ac:dyDescent="0.25">
      <c r="A27" s="12" t="s">
        <v>0</v>
      </c>
      <c r="B27" s="16" t="s">
        <v>0</v>
      </c>
      <c r="C27" s="49"/>
      <c r="D27" s="14" t="s">
        <v>9</v>
      </c>
      <c r="E27" s="15">
        <f t="shared" ref="E27:G28" si="2">E32+E37+E42+E47+E52+E57</f>
        <v>0</v>
      </c>
      <c r="F27" s="15">
        <f t="shared" si="2"/>
        <v>0</v>
      </c>
      <c r="G27" s="15">
        <f t="shared" si="2"/>
        <v>0</v>
      </c>
    </row>
    <row r="28" spans="1:7" ht="28.9" customHeight="1" x14ac:dyDescent="0.25">
      <c r="A28" s="12" t="s">
        <v>0</v>
      </c>
      <c r="B28" s="16" t="s">
        <v>0</v>
      </c>
      <c r="C28" s="49"/>
      <c r="D28" s="14" t="s">
        <v>10</v>
      </c>
      <c r="E28" s="15">
        <f>E43+E48+E53+E58</f>
        <v>17264164</v>
      </c>
      <c r="F28" s="15">
        <f>F43+F48+F53+F58</f>
        <v>11388554</v>
      </c>
      <c r="G28" s="15">
        <f t="shared" si="2"/>
        <v>11388554</v>
      </c>
    </row>
    <row r="29" spans="1:7" ht="28.9" customHeight="1" x14ac:dyDescent="0.25">
      <c r="A29" s="12" t="s">
        <v>0</v>
      </c>
      <c r="B29" s="16" t="s">
        <v>0</v>
      </c>
      <c r="C29" s="49"/>
      <c r="D29" s="14" t="s">
        <v>11</v>
      </c>
      <c r="E29" s="15">
        <f>E34+E39+E44+E49+E54+E59</f>
        <v>0</v>
      </c>
      <c r="F29" s="15">
        <f>F34+F39</f>
        <v>0</v>
      </c>
      <c r="G29" s="15">
        <f>G34+G39</f>
        <v>0</v>
      </c>
    </row>
    <row r="30" spans="1:7" ht="14.45" customHeight="1" x14ac:dyDescent="0.25">
      <c r="A30" s="17" t="s">
        <v>0</v>
      </c>
      <c r="B30" s="18" t="s">
        <v>0</v>
      </c>
      <c r="C30" s="50"/>
      <c r="D30" s="19" t="s">
        <v>12</v>
      </c>
      <c r="E30" s="20">
        <f>SUM(E26:E29)</f>
        <v>79945912</v>
      </c>
      <c r="F30" s="20">
        <f>SUM(F26:F29)</f>
        <v>71549567</v>
      </c>
      <c r="G30" s="20">
        <f>SUM(G26:G29)</f>
        <v>71549567</v>
      </c>
    </row>
    <row r="31" spans="1:7" ht="144" customHeight="1" x14ac:dyDescent="0.25">
      <c r="A31" s="21" t="s">
        <v>17</v>
      </c>
      <c r="B31" s="22" t="s">
        <v>44</v>
      </c>
      <c r="C31" s="49" t="s">
        <v>7</v>
      </c>
      <c r="D31" s="14" t="s">
        <v>8</v>
      </c>
      <c r="E31" s="15">
        <v>50028593.659999996</v>
      </c>
      <c r="F31" s="15">
        <v>47527829</v>
      </c>
      <c r="G31" s="15">
        <v>47527829</v>
      </c>
    </row>
    <row r="32" spans="1:7" ht="43.35" customHeight="1" x14ac:dyDescent="0.25">
      <c r="A32" s="12" t="s">
        <v>0</v>
      </c>
      <c r="B32" s="16" t="s">
        <v>0</v>
      </c>
      <c r="C32" s="49"/>
      <c r="D32" s="14" t="s">
        <v>9</v>
      </c>
      <c r="E32" s="15">
        <v>0</v>
      </c>
      <c r="F32" s="15">
        <v>0</v>
      </c>
      <c r="G32" s="15">
        <v>0</v>
      </c>
    </row>
    <row r="33" spans="1:7" ht="28.9" customHeight="1" x14ac:dyDescent="0.25">
      <c r="A33" s="12" t="s">
        <v>0</v>
      </c>
      <c r="B33" s="16" t="s">
        <v>0</v>
      </c>
      <c r="C33" s="49"/>
      <c r="D33" s="14" t="s">
        <v>10</v>
      </c>
      <c r="E33" s="15">
        <v>0</v>
      </c>
      <c r="F33" s="15">
        <v>0</v>
      </c>
      <c r="G33" s="15">
        <v>0</v>
      </c>
    </row>
    <row r="34" spans="1:7" ht="28.9" customHeight="1" x14ac:dyDescent="0.25">
      <c r="A34" s="12" t="s">
        <v>0</v>
      </c>
      <c r="B34" s="16" t="s">
        <v>0</v>
      </c>
      <c r="C34" s="49"/>
      <c r="D34" s="14" t="s">
        <v>11</v>
      </c>
      <c r="E34" s="15">
        <v>0</v>
      </c>
      <c r="F34" s="15">
        <v>0</v>
      </c>
      <c r="G34" s="15">
        <v>0</v>
      </c>
    </row>
    <row r="35" spans="1:7" ht="14.45" customHeight="1" x14ac:dyDescent="0.25">
      <c r="A35" s="17" t="s">
        <v>0</v>
      </c>
      <c r="B35" s="18" t="s">
        <v>0</v>
      </c>
      <c r="C35" s="50"/>
      <c r="D35" s="19" t="s">
        <v>12</v>
      </c>
      <c r="E35" s="20">
        <f>SUM(E31:E34)</f>
        <v>50028593.659999996</v>
      </c>
      <c r="F35" s="20">
        <f>SUM(F31:F34)</f>
        <v>47527829</v>
      </c>
      <c r="G35" s="20">
        <f>SUM(G31:G34)</f>
        <v>47527829</v>
      </c>
    </row>
    <row r="36" spans="1:7" ht="78.75" customHeight="1" x14ac:dyDescent="0.25">
      <c r="A36" s="21" t="s">
        <v>18</v>
      </c>
      <c r="B36" s="22" t="s">
        <v>45</v>
      </c>
      <c r="C36" s="49" t="s">
        <v>7</v>
      </c>
      <c r="D36" s="14" t="s">
        <v>8</v>
      </c>
      <c r="E36" s="15">
        <v>12653154.34</v>
      </c>
      <c r="F36" s="15">
        <v>12633184</v>
      </c>
      <c r="G36" s="15">
        <v>12633184</v>
      </c>
    </row>
    <row r="37" spans="1:7" ht="43.35" customHeight="1" x14ac:dyDescent="0.25">
      <c r="A37" s="12" t="s">
        <v>0</v>
      </c>
      <c r="B37" s="16" t="s">
        <v>0</v>
      </c>
      <c r="C37" s="49"/>
      <c r="D37" s="14" t="s">
        <v>9</v>
      </c>
      <c r="E37" s="15">
        <v>0</v>
      </c>
      <c r="F37" s="15">
        <v>0</v>
      </c>
      <c r="G37" s="15">
        <v>0</v>
      </c>
    </row>
    <row r="38" spans="1:7" ht="28.9" customHeight="1" x14ac:dyDescent="0.25">
      <c r="A38" s="12" t="s">
        <v>0</v>
      </c>
      <c r="B38" s="16" t="s">
        <v>0</v>
      </c>
      <c r="C38" s="49"/>
      <c r="D38" s="14" t="s">
        <v>10</v>
      </c>
      <c r="E38" s="15">
        <v>0</v>
      </c>
      <c r="F38" s="15">
        <v>0</v>
      </c>
      <c r="G38" s="15">
        <v>0</v>
      </c>
    </row>
    <row r="39" spans="1:7" ht="28.9" customHeight="1" x14ac:dyDescent="0.25">
      <c r="A39" s="12" t="s">
        <v>0</v>
      </c>
      <c r="B39" s="16" t="s">
        <v>0</v>
      </c>
      <c r="C39" s="49"/>
      <c r="D39" s="14" t="s">
        <v>11</v>
      </c>
      <c r="E39" s="15">
        <v>0</v>
      </c>
      <c r="F39" s="15">
        <v>0</v>
      </c>
      <c r="G39" s="15">
        <v>0</v>
      </c>
    </row>
    <row r="40" spans="1:7" ht="14.45" customHeight="1" x14ac:dyDescent="0.25">
      <c r="A40" s="17" t="s">
        <v>0</v>
      </c>
      <c r="B40" s="18" t="s">
        <v>0</v>
      </c>
      <c r="C40" s="50"/>
      <c r="D40" s="19" t="s">
        <v>12</v>
      </c>
      <c r="E40" s="20">
        <f>SUM(E36:E39)</f>
        <v>12653154.34</v>
      </c>
      <c r="F40" s="20">
        <f>SUM(F36:F39)</f>
        <v>12633184</v>
      </c>
      <c r="G40" s="20">
        <f>SUM(G36:G39)</f>
        <v>12633184</v>
      </c>
    </row>
    <row r="41" spans="1:7" ht="45" x14ac:dyDescent="0.25">
      <c r="A41" s="23" t="s">
        <v>19</v>
      </c>
      <c r="B41" s="22" t="s">
        <v>46</v>
      </c>
      <c r="C41" s="49" t="s">
        <v>7</v>
      </c>
      <c r="D41" s="14" t="s">
        <v>8</v>
      </c>
      <c r="E41" s="15">
        <v>0</v>
      </c>
      <c r="F41" s="15">
        <v>0</v>
      </c>
      <c r="G41" s="15">
        <v>0</v>
      </c>
    </row>
    <row r="42" spans="1:7" ht="45" x14ac:dyDescent="0.25">
      <c r="A42" s="12" t="s">
        <v>0</v>
      </c>
      <c r="B42" s="16" t="s">
        <v>0</v>
      </c>
      <c r="C42" s="49"/>
      <c r="D42" s="14" t="s">
        <v>9</v>
      </c>
      <c r="E42" s="15">
        <v>0</v>
      </c>
      <c r="F42" s="15">
        <v>0</v>
      </c>
      <c r="G42" s="15">
        <v>0</v>
      </c>
    </row>
    <row r="43" spans="1:7" ht="45" x14ac:dyDescent="0.25">
      <c r="A43" s="12" t="s">
        <v>0</v>
      </c>
      <c r="B43" s="16" t="s">
        <v>0</v>
      </c>
      <c r="C43" s="49"/>
      <c r="D43" s="14" t="s">
        <v>10</v>
      </c>
      <c r="E43" s="15">
        <v>1606206</v>
      </c>
      <c r="F43" s="15">
        <v>1363049</v>
      </c>
      <c r="G43" s="15">
        <v>1363049</v>
      </c>
    </row>
    <row r="44" spans="1:7" ht="30" x14ac:dyDescent="0.25">
      <c r="A44" s="12" t="s">
        <v>0</v>
      </c>
      <c r="B44" s="16" t="s">
        <v>0</v>
      </c>
      <c r="C44" s="49"/>
      <c r="D44" s="14" t="s">
        <v>11</v>
      </c>
      <c r="E44" s="15">
        <v>0</v>
      </c>
      <c r="F44" s="15">
        <v>0</v>
      </c>
      <c r="G44" s="15">
        <v>0</v>
      </c>
    </row>
    <row r="45" spans="1:7" x14ac:dyDescent="0.25">
      <c r="A45" s="17" t="s">
        <v>0</v>
      </c>
      <c r="B45" s="18" t="s">
        <v>0</v>
      </c>
      <c r="C45" s="50"/>
      <c r="D45" s="19" t="s">
        <v>12</v>
      </c>
      <c r="E45" s="20">
        <f>SUM(E41:E44)</f>
        <v>1606206</v>
      </c>
      <c r="F45" s="20">
        <f>SUM(F41:F44)</f>
        <v>1363049</v>
      </c>
      <c r="G45" s="20">
        <f>SUM(G41:G44)</f>
        <v>1363049</v>
      </c>
    </row>
    <row r="46" spans="1:7" ht="45" x14ac:dyDescent="0.25">
      <c r="A46" s="23" t="s">
        <v>20</v>
      </c>
      <c r="B46" s="22" t="s">
        <v>47</v>
      </c>
      <c r="C46" s="49" t="s">
        <v>7</v>
      </c>
      <c r="D46" s="14" t="s">
        <v>8</v>
      </c>
      <c r="E46" s="15">
        <v>0</v>
      </c>
      <c r="F46" s="15">
        <v>0</v>
      </c>
      <c r="G46" s="15">
        <v>0</v>
      </c>
    </row>
    <row r="47" spans="1:7" ht="45" x14ac:dyDescent="0.25">
      <c r="A47" s="12" t="s">
        <v>0</v>
      </c>
      <c r="B47" s="16" t="s">
        <v>0</v>
      </c>
      <c r="C47" s="49"/>
      <c r="D47" s="14" t="s">
        <v>9</v>
      </c>
      <c r="E47" s="15">
        <v>0</v>
      </c>
      <c r="F47" s="15">
        <v>0</v>
      </c>
      <c r="G47" s="15">
        <v>0</v>
      </c>
    </row>
    <row r="48" spans="1:7" ht="45" x14ac:dyDescent="0.25">
      <c r="A48" s="12" t="s">
        <v>0</v>
      </c>
      <c r="B48" s="16" t="s">
        <v>0</v>
      </c>
      <c r="C48" s="49"/>
      <c r="D48" s="14" t="s">
        <v>10</v>
      </c>
      <c r="E48" s="15">
        <v>12928617</v>
      </c>
      <c r="F48" s="15">
        <v>7876233</v>
      </c>
      <c r="G48" s="15">
        <v>7876233</v>
      </c>
    </row>
    <row r="49" spans="1:7" ht="30" x14ac:dyDescent="0.25">
      <c r="A49" s="12" t="s">
        <v>0</v>
      </c>
      <c r="B49" s="16" t="s">
        <v>0</v>
      </c>
      <c r="C49" s="49"/>
      <c r="D49" s="14" t="s">
        <v>11</v>
      </c>
      <c r="E49" s="15">
        <v>0</v>
      </c>
      <c r="F49" s="15">
        <v>0</v>
      </c>
      <c r="G49" s="15">
        <v>0</v>
      </c>
    </row>
    <row r="50" spans="1:7" x14ac:dyDescent="0.25">
      <c r="A50" s="17" t="s">
        <v>0</v>
      </c>
      <c r="B50" s="18" t="s">
        <v>0</v>
      </c>
      <c r="C50" s="50"/>
      <c r="D50" s="19" t="s">
        <v>12</v>
      </c>
      <c r="E50" s="20">
        <f>SUM(E46:E49)</f>
        <v>12928617</v>
      </c>
      <c r="F50" s="20">
        <f>SUM(F46:F49)</f>
        <v>7876233</v>
      </c>
      <c r="G50" s="20">
        <f>SUM(G46:G49)</f>
        <v>7876233</v>
      </c>
    </row>
    <row r="51" spans="1:7" ht="45" x14ac:dyDescent="0.25">
      <c r="A51" s="23" t="s">
        <v>21</v>
      </c>
      <c r="B51" s="22" t="s">
        <v>48</v>
      </c>
      <c r="C51" s="49" t="s">
        <v>7</v>
      </c>
      <c r="D51" s="14" t="s">
        <v>8</v>
      </c>
      <c r="E51" s="15">
        <v>0</v>
      </c>
      <c r="F51" s="15">
        <v>0</v>
      </c>
      <c r="G51" s="15">
        <v>0</v>
      </c>
    </row>
    <row r="52" spans="1:7" ht="45" x14ac:dyDescent="0.25">
      <c r="A52" s="12" t="s">
        <v>0</v>
      </c>
      <c r="B52" s="16" t="s">
        <v>0</v>
      </c>
      <c r="C52" s="49"/>
      <c r="D52" s="14" t="s">
        <v>9</v>
      </c>
      <c r="E52" s="15">
        <v>0</v>
      </c>
      <c r="F52" s="15">
        <v>0</v>
      </c>
      <c r="G52" s="15">
        <v>0</v>
      </c>
    </row>
    <row r="53" spans="1:7" ht="45" x14ac:dyDescent="0.25">
      <c r="A53" s="12" t="s">
        <v>0</v>
      </c>
      <c r="B53" s="16" t="s">
        <v>0</v>
      </c>
      <c r="C53" s="49"/>
      <c r="D53" s="14" t="s">
        <v>10</v>
      </c>
      <c r="E53" s="15">
        <v>976134</v>
      </c>
      <c r="F53" s="15">
        <v>598693</v>
      </c>
      <c r="G53" s="15">
        <v>598693</v>
      </c>
    </row>
    <row r="54" spans="1:7" ht="30" x14ac:dyDescent="0.25">
      <c r="A54" s="12" t="s">
        <v>0</v>
      </c>
      <c r="B54" s="16" t="s">
        <v>0</v>
      </c>
      <c r="C54" s="49"/>
      <c r="D54" s="14" t="s">
        <v>11</v>
      </c>
      <c r="E54" s="15">
        <v>0</v>
      </c>
      <c r="F54" s="15">
        <v>0</v>
      </c>
      <c r="G54" s="15">
        <v>0</v>
      </c>
    </row>
    <row r="55" spans="1:7" x14ac:dyDescent="0.25">
      <c r="A55" s="17" t="s">
        <v>0</v>
      </c>
      <c r="B55" s="18" t="s">
        <v>0</v>
      </c>
      <c r="C55" s="50"/>
      <c r="D55" s="19" t="s">
        <v>12</v>
      </c>
      <c r="E55" s="20">
        <f>SUM(E51:E54)</f>
        <v>976134</v>
      </c>
      <c r="F55" s="20">
        <f>SUM(F51:F54)</f>
        <v>598693</v>
      </c>
      <c r="G55" s="20">
        <f>SUM(G51:G54)</f>
        <v>598693</v>
      </c>
    </row>
    <row r="56" spans="1:7" ht="45" x14ac:dyDescent="0.25">
      <c r="A56" s="23" t="s">
        <v>22</v>
      </c>
      <c r="B56" s="22" t="s">
        <v>49</v>
      </c>
      <c r="C56" s="49" t="s">
        <v>7</v>
      </c>
      <c r="D56" s="14" t="s">
        <v>8</v>
      </c>
      <c r="E56" s="15">
        <v>0</v>
      </c>
      <c r="F56" s="15">
        <v>0</v>
      </c>
      <c r="G56" s="15">
        <v>0</v>
      </c>
    </row>
    <row r="57" spans="1:7" ht="45" x14ac:dyDescent="0.25">
      <c r="A57" s="12" t="s">
        <v>0</v>
      </c>
      <c r="B57" s="16" t="s">
        <v>0</v>
      </c>
      <c r="C57" s="49"/>
      <c r="D57" s="14" t="s">
        <v>9</v>
      </c>
      <c r="E57" s="15">
        <v>0</v>
      </c>
      <c r="F57" s="15">
        <v>0</v>
      </c>
      <c r="G57" s="15">
        <v>0</v>
      </c>
    </row>
    <row r="58" spans="1:7" ht="45" x14ac:dyDescent="0.25">
      <c r="A58" s="12" t="s">
        <v>0</v>
      </c>
      <c r="B58" s="16" t="s">
        <v>0</v>
      </c>
      <c r="C58" s="49"/>
      <c r="D58" s="14" t="s">
        <v>10</v>
      </c>
      <c r="E58" s="15">
        <v>1753207</v>
      </c>
      <c r="F58" s="15">
        <v>1550579</v>
      </c>
      <c r="G58" s="15">
        <v>1550579</v>
      </c>
    </row>
    <row r="59" spans="1:7" ht="30" x14ac:dyDescent="0.25">
      <c r="A59" s="12" t="s">
        <v>0</v>
      </c>
      <c r="B59" s="16" t="s">
        <v>0</v>
      </c>
      <c r="C59" s="49"/>
      <c r="D59" s="14" t="s">
        <v>11</v>
      </c>
      <c r="E59" s="15">
        <v>0</v>
      </c>
      <c r="F59" s="15">
        <v>0</v>
      </c>
      <c r="G59" s="15">
        <v>0</v>
      </c>
    </row>
    <row r="60" spans="1:7" x14ac:dyDescent="0.25">
      <c r="A60" s="17" t="s">
        <v>0</v>
      </c>
      <c r="B60" s="18" t="s">
        <v>0</v>
      </c>
      <c r="C60" s="50"/>
      <c r="D60" s="19" t="s">
        <v>12</v>
      </c>
      <c r="E60" s="20">
        <f>SUM(E56:E59)</f>
        <v>1753207</v>
      </c>
      <c r="F60" s="20">
        <f>SUM(F56:F59)</f>
        <v>1550579</v>
      </c>
      <c r="G60" s="20">
        <f>SUM(G56:G59)</f>
        <v>1550579</v>
      </c>
    </row>
    <row r="61" spans="1:7" ht="45" x14ac:dyDescent="0.25">
      <c r="A61" s="23" t="s">
        <v>23</v>
      </c>
      <c r="B61" s="22" t="s">
        <v>50</v>
      </c>
      <c r="C61" s="49" t="s">
        <v>7</v>
      </c>
      <c r="D61" s="14" t="s">
        <v>8</v>
      </c>
      <c r="E61" s="15">
        <v>51449</v>
      </c>
      <c r="F61" s="15">
        <f t="shared" ref="E61:G64" si="3">F66+F71</f>
        <v>0</v>
      </c>
      <c r="G61" s="15">
        <f t="shared" si="3"/>
        <v>0</v>
      </c>
    </row>
    <row r="62" spans="1:7" ht="45" x14ac:dyDescent="0.25">
      <c r="A62" s="12" t="s">
        <v>0</v>
      </c>
      <c r="B62" s="16" t="s">
        <v>0</v>
      </c>
      <c r="C62" s="49"/>
      <c r="D62" s="14" t="s">
        <v>9</v>
      </c>
      <c r="E62" s="15">
        <f t="shared" si="3"/>
        <v>0</v>
      </c>
      <c r="F62" s="15">
        <f t="shared" si="3"/>
        <v>0</v>
      </c>
      <c r="G62" s="15">
        <f t="shared" si="3"/>
        <v>0</v>
      </c>
    </row>
    <row r="63" spans="1:7" ht="45" x14ac:dyDescent="0.25">
      <c r="A63" s="12" t="s">
        <v>0</v>
      </c>
      <c r="B63" s="16" t="s">
        <v>0</v>
      </c>
      <c r="C63" s="49"/>
      <c r="D63" s="14" t="s">
        <v>10</v>
      </c>
      <c r="E63" s="15">
        <f>E68+E73+E78</f>
        <v>464567.48999999993</v>
      </c>
      <c r="F63" s="15">
        <f t="shared" si="3"/>
        <v>408676</v>
      </c>
      <c r="G63" s="15">
        <f t="shared" si="3"/>
        <v>408676</v>
      </c>
    </row>
    <row r="64" spans="1:7" ht="30" x14ac:dyDescent="0.25">
      <c r="A64" s="12" t="s">
        <v>0</v>
      </c>
      <c r="B64" s="16" t="s">
        <v>0</v>
      </c>
      <c r="C64" s="49"/>
      <c r="D64" s="14" t="s">
        <v>11</v>
      </c>
      <c r="E64" s="15">
        <f t="shared" si="3"/>
        <v>0</v>
      </c>
      <c r="F64" s="15">
        <f t="shared" si="3"/>
        <v>0</v>
      </c>
      <c r="G64" s="15">
        <f t="shared" si="3"/>
        <v>0</v>
      </c>
    </row>
    <row r="65" spans="1:7" x14ac:dyDescent="0.25">
      <c r="A65" s="17" t="s">
        <v>0</v>
      </c>
      <c r="B65" s="18" t="s">
        <v>0</v>
      </c>
      <c r="C65" s="50"/>
      <c r="D65" s="19" t="s">
        <v>12</v>
      </c>
      <c r="E65" s="20">
        <f>SUM(E61:E64)</f>
        <v>516016.48999999993</v>
      </c>
      <c r="F65" s="20">
        <f>SUM(F61:F64)</f>
        <v>408676</v>
      </c>
      <c r="G65" s="20">
        <f>SUM(G61:G64)</f>
        <v>408676</v>
      </c>
    </row>
    <row r="66" spans="1:7" ht="45" x14ac:dyDescent="0.25">
      <c r="A66" s="23" t="s">
        <v>24</v>
      </c>
      <c r="B66" s="22" t="s">
        <v>51</v>
      </c>
      <c r="C66" s="49" t="s">
        <v>7</v>
      </c>
      <c r="D66" s="14" t="s">
        <v>8</v>
      </c>
      <c r="E66" s="15">
        <v>0</v>
      </c>
      <c r="F66" s="15">
        <v>0</v>
      </c>
      <c r="G66" s="15">
        <v>0</v>
      </c>
    </row>
    <row r="67" spans="1:7" ht="45" x14ac:dyDescent="0.25">
      <c r="A67" s="12" t="s">
        <v>0</v>
      </c>
      <c r="B67" s="16" t="s">
        <v>0</v>
      </c>
      <c r="C67" s="49"/>
      <c r="D67" s="14" t="s">
        <v>9</v>
      </c>
      <c r="E67" s="15">
        <v>0</v>
      </c>
      <c r="F67" s="15">
        <v>0</v>
      </c>
      <c r="G67" s="15">
        <v>0</v>
      </c>
    </row>
    <row r="68" spans="1:7" ht="45" x14ac:dyDescent="0.25">
      <c r="A68" s="12" t="s">
        <v>0</v>
      </c>
      <c r="B68" s="16" t="s">
        <v>0</v>
      </c>
      <c r="C68" s="49"/>
      <c r="D68" s="14" t="s">
        <v>10</v>
      </c>
      <c r="E68" s="15">
        <v>461120.6</v>
      </c>
      <c r="F68" s="15">
        <v>408676</v>
      </c>
      <c r="G68" s="15">
        <v>408676</v>
      </c>
    </row>
    <row r="69" spans="1:7" ht="30" x14ac:dyDescent="0.25">
      <c r="A69" s="12" t="s">
        <v>0</v>
      </c>
      <c r="B69" s="16" t="s">
        <v>0</v>
      </c>
      <c r="C69" s="49"/>
      <c r="D69" s="14" t="s">
        <v>11</v>
      </c>
      <c r="E69" s="15">
        <v>0</v>
      </c>
      <c r="F69" s="15">
        <v>0</v>
      </c>
      <c r="G69" s="15">
        <v>0</v>
      </c>
    </row>
    <row r="70" spans="1:7" x14ac:dyDescent="0.25">
      <c r="A70" s="17" t="s">
        <v>0</v>
      </c>
      <c r="B70" s="18" t="s">
        <v>0</v>
      </c>
      <c r="C70" s="50"/>
      <c r="D70" s="19" t="s">
        <v>12</v>
      </c>
      <c r="E70" s="20">
        <f>SUM(E66:E69)</f>
        <v>461120.6</v>
      </c>
      <c r="F70" s="20">
        <f>SUM(F66:F69)</f>
        <v>408676</v>
      </c>
      <c r="G70" s="20">
        <f>SUM(G66:G69)</f>
        <v>408676</v>
      </c>
    </row>
    <row r="71" spans="1:7" ht="45" x14ac:dyDescent="0.25">
      <c r="A71" s="23" t="s">
        <v>25</v>
      </c>
      <c r="B71" s="22" t="s">
        <v>65</v>
      </c>
      <c r="C71" s="49" t="s">
        <v>7</v>
      </c>
      <c r="D71" s="14" t="s">
        <v>8</v>
      </c>
      <c r="E71" s="15">
        <v>0</v>
      </c>
      <c r="F71" s="15">
        <v>0</v>
      </c>
      <c r="G71" s="15">
        <v>0</v>
      </c>
    </row>
    <row r="72" spans="1:7" ht="45" x14ac:dyDescent="0.25">
      <c r="A72" s="12" t="s">
        <v>0</v>
      </c>
      <c r="B72" s="16" t="s">
        <v>0</v>
      </c>
      <c r="C72" s="49"/>
      <c r="D72" s="14" t="s">
        <v>9</v>
      </c>
      <c r="E72" s="15">
        <v>0</v>
      </c>
      <c r="F72" s="15">
        <v>0</v>
      </c>
      <c r="G72" s="15">
        <v>0</v>
      </c>
    </row>
    <row r="73" spans="1:7" ht="45" x14ac:dyDescent="0.25">
      <c r="A73" s="12" t="s">
        <v>0</v>
      </c>
      <c r="B73" s="16" t="s">
        <v>0</v>
      </c>
      <c r="C73" s="49"/>
      <c r="D73" s="14" t="s">
        <v>10</v>
      </c>
      <c r="E73" s="24">
        <v>162.91</v>
      </c>
      <c r="F73" s="24">
        <v>0</v>
      </c>
      <c r="G73" s="24">
        <v>0</v>
      </c>
    </row>
    <row r="74" spans="1:7" ht="30" x14ac:dyDescent="0.25">
      <c r="A74" s="12" t="s">
        <v>0</v>
      </c>
      <c r="B74" s="16" t="s">
        <v>0</v>
      </c>
      <c r="C74" s="49"/>
      <c r="D74" s="14" t="s">
        <v>11</v>
      </c>
      <c r="E74" s="15">
        <v>0</v>
      </c>
      <c r="F74" s="15">
        <v>0</v>
      </c>
      <c r="G74" s="15">
        <v>0</v>
      </c>
    </row>
    <row r="75" spans="1:7" x14ac:dyDescent="0.25">
      <c r="A75" s="17" t="s">
        <v>0</v>
      </c>
      <c r="B75" s="18" t="s">
        <v>0</v>
      </c>
      <c r="C75" s="49"/>
      <c r="D75" s="19" t="s">
        <v>12</v>
      </c>
      <c r="E75" s="20">
        <f>SUM(E71:E74)</f>
        <v>162.91</v>
      </c>
      <c r="F75" s="20">
        <f>SUM(F71:F74)</f>
        <v>0</v>
      </c>
      <c r="G75" s="20">
        <f>SUM(G71:G74)</f>
        <v>0</v>
      </c>
    </row>
    <row r="76" spans="1:7" ht="63.75" x14ac:dyDescent="0.25">
      <c r="A76" s="23" t="s">
        <v>25</v>
      </c>
      <c r="B76" s="42" t="s">
        <v>102</v>
      </c>
      <c r="C76" s="46" t="s">
        <v>7</v>
      </c>
      <c r="D76" s="14" t="s">
        <v>8</v>
      </c>
      <c r="E76" s="15">
        <v>51449</v>
      </c>
      <c r="F76" s="15">
        <v>0</v>
      </c>
      <c r="G76" s="15">
        <v>0</v>
      </c>
    </row>
    <row r="77" spans="1:7" ht="45" x14ac:dyDescent="0.25">
      <c r="A77" s="12" t="s">
        <v>0</v>
      </c>
      <c r="B77" s="43" t="s">
        <v>0</v>
      </c>
      <c r="C77" s="47"/>
      <c r="D77" s="14" t="s">
        <v>9</v>
      </c>
      <c r="E77" s="15">
        <v>0</v>
      </c>
      <c r="F77" s="15">
        <v>0</v>
      </c>
      <c r="G77" s="15">
        <v>0</v>
      </c>
    </row>
    <row r="78" spans="1:7" ht="45" x14ac:dyDescent="0.25">
      <c r="A78" s="12" t="s">
        <v>0</v>
      </c>
      <c r="B78" s="43" t="s">
        <v>0</v>
      </c>
      <c r="C78" s="47"/>
      <c r="D78" s="14" t="s">
        <v>10</v>
      </c>
      <c r="E78" s="24">
        <v>3283.98</v>
      </c>
      <c r="F78" s="24">
        <v>0</v>
      </c>
      <c r="G78" s="24">
        <v>0</v>
      </c>
    </row>
    <row r="79" spans="1:7" ht="30" x14ac:dyDescent="0.25">
      <c r="A79" s="12" t="s">
        <v>0</v>
      </c>
      <c r="B79" s="43" t="s">
        <v>0</v>
      </c>
      <c r="C79" s="47"/>
      <c r="D79" s="14" t="s">
        <v>11</v>
      </c>
      <c r="E79" s="15">
        <v>0</v>
      </c>
      <c r="F79" s="15">
        <v>0</v>
      </c>
      <c r="G79" s="15">
        <v>0</v>
      </c>
    </row>
    <row r="80" spans="1:7" x14ac:dyDescent="0.25">
      <c r="A80" s="17" t="s">
        <v>0</v>
      </c>
      <c r="B80" s="44" t="s">
        <v>0</v>
      </c>
      <c r="C80" s="48"/>
      <c r="D80" s="19" t="s">
        <v>12</v>
      </c>
      <c r="E80" s="20">
        <f>SUM(E76:E79)</f>
        <v>54732.98</v>
      </c>
      <c r="F80" s="20">
        <f>SUM(F76:F79)</f>
        <v>0</v>
      </c>
      <c r="G80" s="20">
        <f>SUM(G76:G79)</f>
        <v>0</v>
      </c>
    </row>
    <row r="81" spans="1:7" ht="45" x14ac:dyDescent="0.25">
      <c r="A81" s="23" t="s">
        <v>26</v>
      </c>
      <c r="B81" s="22" t="s">
        <v>52</v>
      </c>
      <c r="C81" s="49" t="s">
        <v>7</v>
      </c>
      <c r="D81" s="14" t="s">
        <v>8</v>
      </c>
      <c r="E81" s="15">
        <f>E86++E91+E96+E101+E106+E111+E116+E121+E126</f>
        <v>187200</v>
      </c>
      <c r="F81" s="15">
        <f t="shared" ref="F81:G81" si="4">F86++F91+F96+F101+F106+F111+F116+F121+F126</f>
        <v>187200</v>
      </c>
      <c r="G81" s="15">
        <f t="shared" si="4"/>
        <v>187200</v>
      </c>
    </row>
    <row r="82" spans="1:7" ht="45" x14ac:dyDescent="0.25">
      <c r="A82" s="12" t="s">
        <v>0</v>
      </c>
      <c r="B82" s="16" t="s">
        <v>0</v>
      </c>
      <c r="C82" s="49"/>
      <c r="D82" s="14" t="s">
        <v>9</v>
      </c>
      <c r="E82" s="15">
        <v>0</v>
      </c>
      <c r="F82" s="15">
        <v>0</v>
      </c>
      <c r="G82" s="15">
        <v>0</v>
      </c>
    </row>
    <row r="83" spans="1:7" ht="45" x14ac:dyDescent="0.25">
      <c r="A83" s="12" t="s">
        <v>0</v>
      </c>
      <c r="B83" s="16" t="s">
        <v>0</v>
      </c>
      <c r="C83" s="49"/>
      <c r="D83" s="14" t="s">
        <v>10</v>
      </c>
      <c r="E83" s="15">
        <f>E88+E93+E98+E103+E108+E113+E118+E123+E128</f>
        <v>2110950.8600000003</v>
      </c>
      <c r="F83" s="15">
        <f t="shared" ref="F83:G83" si="5">F88+F93+F98+F103+F108+F113+F118+F123+F128</f>
        <v>1545305</v>
      </c>
      <c r="G83" s="15">
        <f t="shared" si="5"/>
        <v>1533096</v>
      </c>
    </row>
    <row r="84" spans="1:7" ht="30" x14ac:dyDescent="0.25">
      <c r="A84" s="12" t="s">
        <v>0</v>
      </c>
      <c r="B84" s="16" t="s">
        <v>0</v>
      </c>
      <c r="C84" s="49"/>
      <c r="D84" s="14" t="s">
        <v>11</v>
      </c>
      <c r="E84" s="15">
        <f>E89+E94+E99+E104+E109+E114+E119+E124+E129</f>
        <v>0</v>
      </c>
      <c r="F84" s="15">
        <f t="shared" ref="F84:G84" si="6">F89+F94+F99+F104+F109+F114+F119+F124+F129</f>
        <v>0</v>
      </c>
      <c r="G84" s="15">
        <f t="shared" si="6"/>
        <v>0</v>
      </c>
    </row>
    <row r="85" spans="1:7" x14ac:dyDescent="0.25">
      <c r="A85" s="17" t="s">
        <v>0</v>
      </c>
      <c r="B85" s="18" t="s">
        <v>0</v>
      </c>
      <c r="C85" s="50"/>
      <c r="D85" s="19" t="s">
        <v>12</v>
      </c>
      <c r="E85" s="20">
        <f>SUM(E81:E84)</f>
        <v>2298150.8600000003</v>
      </c>
      <c r="F85" s="20">
        <f>SUM(F81:F84)</f>
        <v>1732505</v>
      </c>
      <c r="G85" s="20">
        <f>SUM(G81:G84)</f>
        <v>1720296</v>
      </c>
    </row>
    <row r="86" spans="1:7" ht="45" x14ac:dyDescent="0.25">
      <c r="A86" s="23" t="s">
        <v>27</v>
      </c>
      <c r="B86" s="22" t="s">
        <v>53</v>
      </c>
      <c r="C86" s="49" t="s">
        <v>7</v>
      </c>
      <c r="D86" s="14" t="s">
        <v>8</v>
      </c>
      <c r="E86" s="15">
        <v>187200</v>
      </c>
      <c r="F86" s="15">
        <v>187200</v>
      </c>
      <c r="G86" s="15">
        <v>187200</v>
      </c>
    </row>
    <row r="87" spans="1:7" ht="45" x14ac:dyDescent="0.25">
      <c r="A87" s="12" t="s">
        <v>0</v>
      </c>
      <c r="B87" s="16" t="s">
        <v>0</v>
      </c>
      <c r="C87" s="49"/>
      <c r="D87" s="14" t="s">
        <v>9</v>
      </c>
      <c r="E87" s="15">
        <v>0</v>
      </c>
      <c r="F87" s="15">
        <v>0</v>
      </c>
      <c r="G87" s="15">
        <v>0</v>
      </c>
    </row>
    <row r="88" spans="1:7" ht="45" x14ac:dyDescent="0.25">
      <c r="A88" s="12" t="s">
        <v>0</v>
      </c>
      <c r="B88" s="16" t="s">
        <v>0</v>
      </c>
      <c r="C88" s="49"/>
      <c r="D88" s="14" t="s">
        <v>10</v>
      </c>
      <c r="E88" s="15">
        <v>80320</v>
      </c>
      <c r="F88" s="15">
        <v>80320</v>
      </c>
      <c r="G88" s="15">
        <v>80320</v>
      </c>
    </row>
    <row r="89" spans="1:7" ht="30" x14ac:dyDescent="0.25">
      <c r="A89" s="12" t="s">
        <v>0</v>
      </c>
      <c r="B89" s="16" t="s">
        <v>0</v>
      </c>
      <c r="C89" s="49"/>
      <c r="D89" s="14" t="s">
        <v>11</v>
      </c>
      <c r="E89" s="15">
        <v>0</v>
      </c>
      <c r="F89" s="15">
        <v>0</v>
      </c>
      <c r="G89" s="15">
        <v>0</v>
      </c>
    </row>
    <row r="90" spans="1:7" x14ac:dyDescent="0.25">
      <c r="A90" s="17" t="s">
        <v>0</v>
      </c>
      <c r="B90" s="18" t="s">
        <v>0</v>
      </c>
      <c r="C90" s="50"/>
      <c r="D90" s="19" t="s">
        <v>12</v>
      </c>
      <c r="E90" s="20">
        <f>SUM(E86:E89)</f>
        <v>267520</v>
      </c>
      <c r="F90" s="20">
        <f>SUM(F86:F89)</f>
        <v>267520</v>
      </c>
      <c r="G90" s="20">
        <f>SUM(G86:G89)</f>
        <v>267520</v>
      </c>
    </row>
    <row r="91" spans="1:7" ht="45" x14ac:dyDescent="0.25">
      <c r="A91" s="23" t="s">
        <v>28</v>
      </c>
      <c r="B91" s="22" t="s">
        <v>55</v>
      </c>
      <c r="C91" s="49" t="s">
        <v>7</v>
      </c>
      <c r="D91" s="14" t="s">
        <v>8</v>
      </c>
      <c r="E91" s="15">
        <v>0</v>
      </c>
      <c r="F91" s="15">
        <v>0</v>
      </c>
      <c r="G91" s="15">
        <v>0</v>
      </c>
    </row>
    <row r="92" spans="1:7" ht="45" x14ac:dyDescent="0.25">
      <c r="A92" s="12" t="s">
        <v>0</v>
      </c>
      <c r="B92" s="16" t="s">
        <v>0</v>
      </c>
      <c r="C92" s="49"/>
      <c r="D92" s="14" t="s">
        <v>9</v>
      </c>
      <c r="E92" s="15">
        <v>0</v>
      </c>
      <c r="F92" s="15">
        <v>0</v>
      </c>
      <c r="G92" s="15">
        <v>0</v>
      </c>
    </row>
    <row r="93" spans="1:7" ht="45" x14ac:dyDescent="0.25">
      <c r="A93" s="12" t="s">
        <v>0</v>
      </c>
      <c r="B93" s="16" t="s">
        <v>0</v>
      </c>
      <c r="C93" s="49"/>
      <c r="D93" s="14" t="s">
        <v>10</v>
      </c>
      <c r="E93" s="15">
        <v>5460</v>
      </c>
      <c r="F93" s="15">
        <v>5460</v>
      </c>
      <c r="G93" s="15">
        <v>5460</v>
      </c>
    </row>
    <row r="94" spans="1:7" ht="30" x14ac:dyDescent="0.25">
      <c r="A94" s="12" t="s">
        <v>0</v>
      </c>
      <c r="B94" s="16" t="s">
        <v>0</v>
      </c>
      <c r="C94" s="49"/>
      <c r="D94" s="14" t="s">
        <v>11</v>
      </c>
      <c r="E94" s="15">
        <v>0</v>
      </c>
      <c r="F94" s="15">
        <v>0</v>
      </c>
      <c r="G94" s="15">
        <v>0</v>
      </c>
    </row>
    <row r="95" spans="1:7" x14ac:dyDescent="0.25">
      <c r="A95" s="17" t="s">
        <v>0</v>
      </c>
      <c r="B95" s="18" t="s">
        <v>0</v>
      </c>
      <c r="C95" s="50"/>
      <c r="D95" s="19" t="s">
        <v>12</v>
      </c>
      <c r="E95" s="20">
        <f>SUM(E91:E94)</f>
        <v>5460</v>
      </c>
      <c r="F95" s="20">
        <f>SUM(F91:F94)</f>
        <v>5460</v>
      </c>
      <c r="G95" s="20">
        <f>SUM(G91:G94)</f>
        <v>5460</v>
      </c>
    </row>
    <row r="96" spans="1:7" ht="45" x14ac:dyDescent="0.25">
      <c r="A96" s="23" t="s">
        <v>29</v>
      </c>
      <c r="B96" s="22" t="s">
        <v>56</v>
      </c>
      <c r="C96" s="49" t="s">
        <v>7</v>
      </c>
      <c r="D96" s="14" t="s">
        <v>8</v>
      </c>
      <c r="E96" s="15">
        <v>0</v>
      </c>
      <c r="F96" s="15">
        <v>0</v>
      </c>
      <c r="G96" s="15">
        <v>0</v>
      </c>
    </row>
    <row r="97" spans="1:7" ht="45" x14ac:dyDescent="0.25">
      <c r="A97" s="12"/>
      <c r="B97" s="16" t="s">
        <v>0</v>
      </c>
      <c r="C97" s="49"/>
      <c r="D97" s="14" t="s">
        <v>9</v>
      </c>
      <c r="E97" s="15">
        <v>0</v>
      </c>
      <c r="F97" s="15">
        <v>0</v>
      </c>
      <c r="G97" s="15">
        <v>0</v>
      </c>
    </row>
    <row r="98" spans="1:7" ht="45" x14ac:dyDescent="0.25">
      <c r="A98" s="12" t="s">
        <v>0</v>
      </c>
      <c r="B98" s="16" t="s">
        <v>0</v>
      </c>
      <c r="C98" s="49"/>
      <c r="D98" s="14" t="s">
        <v>10</v>
      </c>
      <c r="E98" s="15">
        <v>17325</v>
      </c>
      <c r="F98" s="15">
        <v>17325</v>
      </c>
      <c r="G98" s="15">
        <v>17325</v>
      </c>
    </row>
    <row r="99" spans="1:7" ht="30" x14ac:dyDescent="0.25">
      <c r="A99" s="12" t="s">
        <v>0</v>
      </c>
      <c r="B99" s="16" t="s">
        <v>0</v>
      </c>
      <c r="C99" s="49"/>
      <c r="D99" s="14" t="s">
        <v>11</v>
      </c>
      <c r="E99" s="15">
        <v>0</v>
      </c>
      <c r="F99" s="15">
        <v>0</v>
      </c>
      <c r="G99" s="15">
        <v>0</v>
      </c>
    </row>
    <row r="100" spans="1:7" x14ac:dyDescent="0.25">
      <c r="A100" s="17" t="s">
        <v>0</v>
      </c>
      <c r="B100" s="18" t="s">
        <v>0</v>
      </c>
      <c r="C100" s="50"/>
      <c r="D100" s="19" t="s">
        <v>12</v>
      </c>
      <c r="E100" s="20">
        <f>SUM(E96:E99)</f>
        <v>17325</v>
      </c>
      <c r="F100" s="20">
        <f>SUM(F96:F99)</f>
        <v>17325</v>
      </c>
      <c r="G100" s="20">
        <f>SUM(G96:G99)</f>
        <v>17325</v>
      </c>
    </row>
    <row r="101" spans="1:7" ht="51" x14ac:dyDescent="0.25">
      <c r="A101" s="23" t="s">
        <v>30</v>
      </c>
      <c r="B101" s="22" t="s">
        <v>57</v>
      </c>
      <c r="C101" s="49" t="s">
        <v>7</v>
      </c>
      <c r="D101" s="14" t="s">
        <v>8</v>
      </c>
      <c r="E101" s="15">
        <v>0</v>
      </c>
      <c r="F101" s="15">
        <v>0</v>
      </c>
      <c r="G101" s="15">
        <v>0</v>
      </c>
    </row>
    <row r="102" spans="1:7" ht="45" x14ac:dyDescent="0.25">
      <c r="A102" s="12" t="s">
        <v>0</v>
      </c>
      <c r="B102" s="16" t="s">
        <v>0</v>
      </c>
      <c r="C102" s="49"/>
      <c r="D102" s="14" t="s">
        <v>9</v>
      </c>
      <c r="E102" s="15">
        <v>0</v>
      </c>
      <c r="F102" s="15">
        <v>0</v>
      </c>
      <c r="G102" s="15">
        <v>0</v>
      </c>
    </row>
    <row r="103" spans="1:7" ht="45" x14ac:dyDescent="0.25">
      <c r="A103" s="12" t="s">
        <v>0</v>
      </c>
      <c r="B103" s="16" t="s">
        <v>0</v>
      </c>
      <c r="C103" s="49"/>
      <c r="D103" s="14" t="s">
        <v>10</v>
      </c>
      <c r="E103" s="15">
        <v>20000</v>
      </c>
      <c r="F103" s="15">
        <v>20000</v>
      </c>
      <c r="G103" s="15">
        <v>20000</v>
      </c>
    </row>
    <row r="104" spans="1:7" ht="30" x14ac:dyDescent="0.25">
      <c r="A104" s="12" t="s">
        <v>0</v>
      </c>
      <c r="B104" s="16" t="s">
        <v>0</v>
      </c>
      <c r="C104" s="49"/>
      <c r="D104" s="14" t="s">
        <v>11</v>
      </c>
      <c r="E104" s="15">
        <v>0</v>
      </c>
      <c r="F104" s="15">
        <v>0</v>
      </c>
      <c r="G104" s="15">
        <v>0</v>
      </c>
    </row>
    <row r="105" spans="1:7" x14ac:dyDescent="0.25">
      <c r="A105" s="17" t="s">
        <v>0</v>
      </c>
      <c r="B105" s="18" t="s">
        <v>0</v>
      </c>
      <c r="C105" s="50"/>
      <c r="D105" s="19" t="s">
        <v>12</v>
      </c>
      <c r="E105" s="20">
        <f>SUM(E101:E104)</f>
        <v>20000</v>
      </c>
      <c r="F105" s="20">
        <f>SUM(F101:F104)</f>
        <v>20000</v>
      </c>
      <c r="G105" s="20">
        <f>SUM(G101:G104)</f>
        <v>20000</v>
      </c>
    </row>
    <row r="106" spans="1:7" ht="45" x14ac:dyDescent="0.25">
      <c r="A106" s="23" t="s">
        <v>31</v>
      </c>
      <c r="B106" s="25" t="s">
        <v>62</v>
      </c>
      <c r="C106" s="51" t="s">
        <v>7</v>
      </c>
      <c r="D106" s="26" t="s">
        <v>8</v>
      </c>
      <c r="E106" s="24">
        <v>0</v>
      </c>
      <c r="F106" s="24">
        <v>0</v>
      </c>
      <c r="G106" s="24">
        <v>0</v>
      </c>
    </row>
    <row r="107" spans="1:7" ht="45" x14ac:dyDescent="0.25">
      <c r="A107" s="12" t="s">
        <v>0</v>
      </c>
      <c r="B107" s="27" t="s">
        <v>0</v>
      </c>
      <c r="C107" s="51"/>
      <c r="D107" s="26" t="s">
        <v>9</v>
      </c>
      <c r="E107" s="24">
        <v>0</v>
      </c>
      <c r="F107" s="24">
        <v>0</v>
      </c>
      <c r="G107" s="24">
        <v>0</v>
      </c>
    </row>
    <row r="108" spans="1:7" ht="45" x14ac:dyDescent="0.25">
      <c r="A108" s="12" t="s">
        <v>0</v>
      </c>
      <c r="B108" s="27" t="s">
        <v>0</v>
      </c>
      <c r="C108" s="51"/>
      <c r="D108" s="26" t="s">
        <v>10</v>
      </c>
      <c r="E108" s="24">
        <v>20000</v>
      </c>
      <c r="F108" s="24">
        <v>20000</v>
      </c>
      <c r="G108" s="24">
        <v>20000</v>
      </c>
    </row>
    <row r="109" spans="1:7" ht="30" x14ac:dyDescent="0.25">
      <c r="A109" s="12" t="s">
        <v>0</v>
      </c>
      <c r="B109" s="27" t="s">
        <v>0</v>
      </c>
      <c r="C109" s="51"/>
      <c r="D109" s="26" t="s">
        <v>11</v>
      </c>
      <c r="E109" s="24">
        <v>0</v>
      </c>
      <c r="F109" s="24">
        <v>0</v>
      </c>
      <c r="G109" s="24">
        <v>0</v>
      </c>
    </row>
    <row r="110" spans="1:7" x14ac:dyDescent="0.25">
      <c r="A110" s="17" t="s">
        <v>0</v>
      </c>
      <c r="B110" s="28" t="s">
        <v>0</v>
      </c>
      <c r="C110" s="52"/>
      <c r="D110" s="29" t="s">
        <v>12</v>
      </c>
      <c r="E110" s="30">
        <f>SUM(E106:E109)</f>
        <v>20000</v>
      </c>
      <c r="F110" s="30">
        <f>SUM(F106:F109)</f>
        <v>20000</v>
      </c>
      <c r="G110" s="30">
        <f>SUM(G106:G109)</f>
        <v>20000</v>
      </c>
    </row>
    <row r="111" spans="1:7" ht="45" x14ac:dyDescent="0.25">
      <c r="A111" s="23" t="s">
        <v>32</v>
      </c>
      <c r="B111" s="22" t="s">
        <v>58</v>
      </c>
      <c r="C111" s="49" t="s">
        <v>7</v>
      </c>
      <c r="D111" s="14" t="s">
        <v>8</v>
      </c>
      <c r="E111" s="15">
        <v>0</v>
      </c>
      <c r="F111" s="15">
        <v>0</v>
      </c>
      <c r="G111" s="15">
        <v>0</v>
      </c>
    </row>
    <row r="112" spans="1:7" ht="45" x14ac:dyDescent="0.25">
      <c r="A112" s="12" t="s">
        <v>0</v>
      </c>
      <c r="B112" s="16" t="s">
        <v>0</v>
      </c>
      <c r="C112" s="49"/>
      <c r="D112" s="14" t="s">
        <v>9</v>
      </c>
      <c r="E112" s="15">
        <v>0</v>
      </c>
      <c r="F112" s="15">
        <v>0</v>
      </c>
      <c r="G112" s="15">
        <v>0</v>
      </c>
    </row>
    <row r="113" spans="1:7" ht="45" x14ac:dyDescent="0.25">
      <c r="A113" s="12" t="s">
        <v>0</v>
      </c>
      <c r="B113" s="16" t="s">
        <v>0</v>
      </c>
      <c r="C113" s="49"/>
      <c r="D113" s="14" t="s">
        <v>10</v>
      </c>
      <c r="E113" s="15">
        <v>631721</v>
      </c>
      <c r="F113" s="15">
        <v>672721</v>
      </c>
      <c r="G113" s="15">
        <v>672721</v>
      </c>
    </row>
    <row r="114" spans="1:7" ht="30" x14ac:dyDescent="0.25">
      <c r="A114" s="12" t="s">
        <v>0</v>
      </c>
      <c r="B114" s="16" t="s">
        <v>0</v>
      </c>
      <c r="C114" s="49"/>
      <c r="D114" s="14" t="s">
        <v>11</v>
      </c>
      <c r="E114" s="15">
        <v>0</v>
      </c>
      <c r="F114" s="15">
        <v>0</v>
      </c>
      <c r="G114" s="15">
        <v>0</v>
      </c>
    </row>
    <row r="115" spans="1:7" x14ac:dyDescent="0.25">
      <c r="A115" s="17" t="s">
        <v>0</v>
      </c>
      <c r="B115" s="18" t="s">
        <v>0</v>
      </c>
      <c r="C115" s="50"/>
      <c r="D115" s="19" t="s">
        <v>12</v>
      </c>
      <c r="E115" s="20">
        <f>SUM(E111:E114)</f>
        <v>631721</v>
      </c>
      <c r="F115" s="20">
        <f>SUM(F111:F114)</f>
        <v>672721</v>
      </c>
      <c r="G115" s="20">
        <f>SUM(G111:G114)</f>
        <v>672721</v>
      </c>
    </row>
    <row r="116" spans="1:7" ht="45" x14ac:dyDescent="0.25">
      <c r="A116" s="23" t="s">
        <v>33</v>
      </c>
      <c r="B116" s="22" t="s">
        <v>59</v>
      </c>
      <c r="C116" s="49" t="s">
        <v>7</v>
      </c>
      <c r="D116" s="14" t="s">
        <v>8</v>
      </c>
      <c r="E116" s="15">
        <v>0</v>
      </c>
      <c r="F116" s="15">
        <v>0</v>
      </c>
      <c r="G116" s="15">
        <v>0</v>
      </c>
    </row>
    <row r="117" spans="1:7" ht="45" x14ac:dyDescent="0.25">
      <c r="A117" s="12" t="s">
        <v>0</v>
      </c>
      <c r="B117" s="16" t="s">
        <v>0</v>
      </c>
      <c r="C117" s="49"/>
      <c r="D117" s="14" t="s">
        <v>9</v>
      </c>
      <c r="E117" s="15">
        <v>0</v>
      </c>
      <c r="F117" s="15">
        <v>0</v>
      </c>
      <c r="G117" s="15">
        <v>0</v>
      </c>
    </row>
    <row r="118" spans="1:7" ht="45" x14ac:dyDescent="0.25">
      <c r="A118" s="12" t="s">
        <v>0</v>
      </c>
      <c r="B118" s="16" t="s">
        <v>0</v>
      </c>
      <c r="C118" s="49"/>
      <c r="D118" s="14" t="s">
        <v>10</v>
      </c>
      <c r="E118" s="15">
        <v>120000</v>
      </c>
      <c r="F118" s="15">
        <v>120000</v>
      </c>
      <c r="G118" s="15">
        <v>120000</v>
      </c>
    </row>
    <row r="119" spans="1:7" ht="30" x14ac:dyDescent="0.25">
      <c r="A119" s="12" t="s">
        <v>0</v>
      </c>
      <c r="B119" s="16" t="s">
        <v>0</v>
      </c>
      <c r="C119" s="49"/>
      <c r="D119" s="14" t="s">
        <v>11</v>
      </c>
      <c r="E119" s="15">
        <v>0</v>
      </c>
      <c r="F119" s="15">
        <v>0</v>
      </c>
      <c r="G119" s="15">
        <v>0</v>
      </c>
    </row>
    <row r="120" spans="1:7" x14ac:dyDescent="0.25">
      <c r="A120" s="17" t="s">
        <v>0</v>
      </c>
      <c r="B120" s="18" t="s">
        <v>0</v>
      </c>
      <c r="C120" s="50"/>
      <c r="D120" s="19" t="s">
        <v>12</v>
      </c>
      <c r="E120" s="20">
        <f>SUM(E116:E119)</f>
        <v>120000</v>
      </c>
      <c r="F120" s="20">
        <f>SUM(F116:F119)</f>
        <v>120000</v>
      </c>
      <c r="G120" s="20">
        <f>SUM(G116:G119)</f>
        <v>120000</v>
      </c>
    </row>
    <row r="121" spans="1:7" ht="45" x14ac:dyDescent="0.25">
      <c r="A121" s="23" t="s">
        <v>34</v>
      </c>
      <c r="B121" s="22" t="s">
        <v>60</v>
      </c>
      <c r="C121" s="49" t="s">
        <v>7</v>
      </c>
      <c r="D121" s="14" t="s">
        <v>8</v>
      </c>
      <c r="E121" s="15">
        <v>0</v>
      </c>
      <c r="F121" s="15">
        <v>0</v>
      </c>
      <c r="G121" s="15">
        <v>0</v>
      </c>
    </row>
    <row r="122" spans="1:7" ht="45" x14ac:dyDescent="0.25">
      <c r="A122" s="12" t="s">
        <v>0</v>
      </c>
      <c r="B122" s="16" t="s">
        <v>0</v>
      </c>
      <c r="C122" s="49"/>
      <c r="D122" s="14" t="s">
        <v>9</v>
      </c>
      <c r="E122" s="15">
        <v>0</v>
      </c>
      <c r="F122" s="15">
        <v>0</v>
      </c>
      <c r="G122" s="15">
        <v>0</v>
      </c>
    </row>
    <row r="123" spans="1:7" ht="45" x14ac:dyDescent="0.25">
      <c r="A123" s="12" t="s">
        <v>0</v>
      </c>
      <c r="B123" s="16" t="s">
        <v>0</v>
      </c>
      <c r="C123" s="49"/>
      <c r="D123" s="14" t="s">
        <v>10</v>
      </c>
      <c r="E123" s="15">
        <v>1194074.8600000001</v>
      </c>
      <c r="F123" s="15">
        <v>587429</v>
      </c>
      <c r="G123" s="15">
        <v>575220</v>
      </c>
    </row>
    <row r="124" spans="1:7" ht="30" x14ac:dyDescent="0.25">
      <c r="A124" s="12" t="s">
        <v>0</v>
      </c>
      <c r="B124" s="16" t="s">
        <v>0</v>
      </c>
      <c r="C124" s="49"/>
      <c r="D124" s="14" t="s">
        <v>11</v>
      </c>
      <c r="E124" s="15">
        <v>0</v>
      </c>
      <c r="F124" s="15">
        <v>0</v>
      </c>
      <c r="G124" s="15">
        <v>0</v>
      </c>
    </row>
    <row r="125" spans="1:7" x14ac:dyDescent="0.25">
      <c r="A125" s="17" t="s">
        <v>0</v>
      </c>
      <c r="B125" s="18" t="s">
        <v>0</v>
      </c>
      <c r="C125" s="50"/>
      <c r="D125" s="19" t="s">
        <v>12</v>
      </c>
      <c r="E125" s="20">
        <f>SUM(E121:E124)</f>
        <v>1194074.8600000001</v>
      </c>
      <c r="F125" s="20">
        <f>SUM(F121:F124)</f>
        <v>587429</v>
      </c>
      <c r="G125" s="20">
        <f>SUM(G121:G124)</f>
        <v>575220</v>
      </c>
    </row>
    <row r="126" spans="1:7" ht="45" x14ac:dyDescent="0.25">
      <c r="A126" s="23" t="s">
        <v>35</v>
      </c>
      <c r="B126" s="22" t="s">
        <v>61</v>
      </c>
      <c r="C126" s="49" t="s">
        <v>7</v>
      </c>
      <c r="D126" s="14" t="s">
        <v>8</v>
      </c>
      <c r="E126" s="15">
        <v>0</v>
      </c>
      <c r="F126" s="15">
        <v>0</v>
      </c>
      <c r="G126" s="15">
        <v>0</v>
      </c>
    </row>
    <row r="127" spans="1:7" ht="45" x14ac:dyDescent="0.25">
      <c r="A127" s="12" t="s">
        <v>0</v>
      </c>
      <c r="B127" s="16" t="s">
        <v>0</v>
      </c>
      <c r="C127" s="49"/>
      <c r="D127" s="14" t="s">
        <v>9</v>
      </c>
      <c r="E127" s="15">
        <v>0</v>
      </c>
      <c r="F127" s="15">
        <v>0</v>
      </c>
      <c r="G127" s="15">
        <v>0</v>
      </c>
    </row>
    <row r="128" spans="1:7" ht="45" x14ac:dyDescent="0.25">
      <c r="A128" s="12" t="s">
        <v>0</v>
      </c>
      <c r="B128" s="16" t="s">
        <v>0</v>
      </c>
      <c r="C128" s="49"/>
      <c r="D128" s="14" t="s">
        <v>10</v>
      </c>
      <c r="E128" s="15">
        <v>22050</v>
      </c>
      <c r="F128" s="15">
        <v>22050</v>
      </c>
      <c r="G128" s="15">
        <v>22050</v>
      </c>
    </row>
    <row r="129" spans="1:7" ht="30" x14ac:dyDescent="0.25">
      <c r="A129" s="12" t="s">
        <v>0</v>
      </c>
      <c r="B129" s="16" t="s">
        <v>0</v>
      </c>
      <c r="C129" s="49"/>
      <c r="D129" s="14" t="s">
        <v>11</v>
      </c>
      <c r="E129" s="15">
        <v>0</v>
      </c>
      <c r="F129" s="15">
        <v>0</v>
      </c>
      <c r="G129" s="15">
        <v>0</v>
      </c>
    </row>
    <row r="130" spans="1:7" x14ac:dyDescent="0.25">
      <c r="A130" s="17" t="s">
        <v>0</v>
      </c>
      <c r="B130" s="18" t="s">
        <v>0</v>
      </c>
      <c r="C130" s="50"/>
      <c r="D130" s="19" t="s">
        <v>12</v>
      </c>
      <c r="E130" s="20">
        <f>SUM(E126:E129)</f>
        <v>22050</v>
      </c>
      <c r="F130" s="20">
        <f>SUM(F126:F129)</f>
        <v>22050</v>
      </c>
      <c r="G130" s="20">
        <f>SUM(G126:G129)</f>
        <v>22050</v>
      </c>
    </row>
    <row r="131" spans="1:7" ht="45" x14ac:dyDescent="0.25">
      <c r="A131" s="23" t="s">
        <v>36</v>
      </c>
      <c r="B131" s="22" t="s">
        <v>63</v>
      </c>
      <c r="C131" s="49" t="s">
        <v>7</v>
      </c>
      <c r="D131" s="14" t="s">
        <v>8</v>
      </c>
      <c r="E131" s="15">
        <f>E136</f>
        <v>1739500</v>
      </c>
      <c r="F131" s="15">
        <f>F136</f>
        <v>1786800</v>
      </c>
      <c r="G131" s="15">
        <f>G136</f>
        <v>1786800</v>
      </c>
    </row>
    <row r="132" spans="1:7" ht="45" x14ac:dyDescent="0.25">
      <c r="A132" s="12" t="s">
        <v>0</v>
      </c>
      <c r="B132" s="16" t="s">
        <v>0</v>
      </c>
      <c r="C132" s="49"/>
      <c r="D132" s="14" t="s">
        <v>9</v>
      </c>
      <c r="E132" s="15">
        <f t="shared" ref="E132:G134" si="7">E137</f>
        <v>0</v>
      </c>
      <c r="F132" s="15">
        <f t="shared" si="7"/>
        <v>0</v>
      </c>
      <c r="G132" s="15">
        <f t="shared" si="7"/>
        <v>0</v>
      </c>
    </row>
    <row r="133" spans="1:7" ht="45" x14ac:dyDescent="0.25">
      <c r="A133" s="12" t="s">
        <v>0</v>
      </c>
      <c r="B133" s="16" t="s">
        <v>0</v>
      </c>
      <c r="C133" s="49"/>
      <c r="D133" s="14" t="s">
        <v>10</v>
      </c>
      <c r="E133" s="15">
        <f t="shared" si="7"/>
        <v>0</v>
      </c>
      <c r="F133" s="15">
        <f t="shared" si="7"/>
        <v>0</v>
      </c>
      <c r="G133" s="15">
        <f t="shared" si="7"/>
        <v>0</v>
      </c>
    </row>
    <row r="134" spans="1:7" ht="30" x14ac:dyDescent="0.25">
      <c r="A134" s="12" t="s">
        <v>0</v>
      </c>
      <c r="B134" s="16" t="s">
        <v>0</v>
      </c>
      <c r="C134" s="49"/>
      <c r="D134" s="14" t="s">
        <v>11</v>
      </c>
      <c r="E134" s="15">
        <f t="shared" si="7"/>
        <v>0</v>
      </c>
      <c r="F134" s="15">
        <f t="shared" si="7"/>
        <v>0</v>
      </c>
      <c r="G134" s="15">
        <f t="shared" si="7"/>
        <v>0</v>
      </c>
    </row>
    <row r="135" spans="1:7" x14ac:dyDescent="0.25">
      <c r="A135" s="17" t="s">
        <v>0</v>
      </c>
      <c r="B135" s="18" t="s">
        <v>0</v>
      </c>
      <c r="C135" s="50"/>
      <c r="D135" s="19" t="s">
        <v>12</v>
      </c>
      <c r="E135" s="20">
        <f>SUM(E131:E134)</f>
        <v>1739500</v>
      </c>
      <c r="F135" s="20">
        <f>SUM(F131:F134)</f>
        <v>1786800</v>
      </c>
      <c r="G135" s="20">
        <f>SUM(G131:G134)</f>
        <v>1786800</v>
      </c>
    </row>
    <row r="136" spans="1:7" ht="76.5" x14ac:dyDescent="0.25">
      <c r="A136" s="23" t="s">
        <v>37</v>
      </c>
      <c r="B136" s="22" t="s">
        <v>64</v>
      </c>
      <c r="C136" s="49" t="s">
        <v>7</v>
      </c>
      <c r="D136" s="14" t="s">
        <v>8</v>
      </c>
      <c r="E136" s="15">
        <v>1739500</v>
      </c>
      <c r="F136" s="15">
        <v>1786800</v>
      </c>
      <c r="G136" s="15">
        <v>1786800</v>
      </c>
    </row>
    <row r="137" spans="1:7" ht="45" x14ac:dyDescent="0.25">
      <c r="A137" s="12" t="s">
        <v>0</v>
      </c>
      <c r="B137" s="16" t="s">
        <v>0</v>
      </c>
      <c r="C137" s="49"/>
      <c r="D137" s="14" t="s">
        <v>9</v>
      </c>
      <c r="E137" s="15">
        <v>0</v>
      </c>
      <c r="F137" s="15">
        <v>0</v>
      </c>
      <c r="G137" s="15">
        <v>0</v>
      </c>
    </row>
    <row r="138" spans="1:7" ht="45" x14ac:dyDescent="0.25">
      <c r="A138" s="12" t="s">
        <v>0</v>
      </c>
      <c r="B138" s="16" t="s">
        <v>0</v>
      </c>
      <c r="C138" s="49"/>
      <c r="D138" s="14" t="s">
        <v>10</v>
      </c>
      <c r="E138" s="15">
        <v>0</v>
      </c>
      <c r="F138" s="15">
        <v>0</v>
      </c>
      <c r="G138" s="15">
        <v>0</v>
      </c>
    </row>
    <row r="139" spans="1:7" ht="30" x14ac:dyDescent="0.25">
      <c r="A139" s="12" t="s">
        <v>0</v>
      </c>
      <c r="B139" s="16" t="s">
        <v>0</v>
      </c>
      <c r="C139" s="49"/>
      <c r="D139" s="14" t="s">
        <v>11</v>
      </c>
      <c r="E139" s="15">
        <v>0</v>
      </c>
      <c r="F139" s="15">
        <v>0</v>
      </c>
      <c r="G139" s="15">
        <v>0</v>
      </c>
    </row>
    <row r="140" spans="1:7" x14ac:dyDescent="0.25">
      <c r="A140" s="17" t="s">
        <v>0</v>
      </c>
      <c r="B140" s="18" t="s">
        <v>0</v>
      </c>
      <c r="C140" s="50"/>
      <c r="D140" s="19" t="s">
        <v>12</v>
      </c>
      <c r="E140" s="20">
        <f>SUM(E136:E139)</f>
        <v>1739500</v>
      </c>
      <c r="F140" s="20">
        <f>SUM(F136:F139)</f>
        <v>1786800</v>
      </c>
      <c r="G140" s="20">
        <f>SUM(G136:G139)</f>
        <v>1786800</v>
      </c>
    </row>
    <row r="141" spans="1:7" ht="76.5" x14ac:dyDescent="0.25">
      <c r="A141" s="23" t="s">
        <v>38</v>
      </c>
      <c r="B141" s="22" t="s">
        <v>89</v>
      </c>
      <c r="C141" s="49" t="s">
        <v>7</v>
      </c>
      <c r="D141" s="14" t="s">
        <v>8</v>
      </c>
      <c r="E141" s="15">
        <v>333838</v>
      </c>
      <c r="F141" s="15">
        <f>F146</f>
        <v>337015</v>
      </c>
      <c r="G141" s="15">
        <f>G146</f>
        <v>337015</v>
      </c>
    </row>
    <row r="142" spans="1:7" ht="45" x14ac:dyDescent="0.25">
      <c r="A142" s="12" t="s">
        <v>0</v>
      </c>
      <c r="B142" s="16" t="s">
        <v>0</v>
      </c>
      <c r="C142" s="49"/>
      <c r="D142" s="14" t="s">
        <v>9</v>
      </c>
      <c r="E142" s="15">
        <f t="shared" ref="E142:G144" si="8">E147</f>
        <v>0</v>
      </c>
      <c r="F142" s="15">
        <f t="shared" si="8"/>
        <v>0</v>
      </c>
      <c r="G142" s="15">
        <f t="shared" si="8"/>
        <v>0</v>
      </c>
    </row>
    <row r="143" spans="1:7" ht="45" x14ac:dyDescent="0.25">
      <c r="A143" s="12" t="s">
        <v>0</v>
      </c>
      <c r="B143" s="16" t="s">
        <v>0</v>
      </c>
      <c r="C143" s="49"/>
      <c r="D143" s="14" t="s">
        <v>10</v>
      </c>
      <c r="E143" s="15">
        <f t="shared" si="8"/>
        <v>0</v>
      </c>
      <c r="F143" s="15">
        <f t="shared" si="8"/>
        <v>0</v>
      </c>
      <c r="G143" s="15">
        <f t="shared" si="8"/>
        <v>0</v>
      </c>
    </row>
    <row r="144" spans="1:7" ht="30" x14ac:dyDescent="0.25">
      <c r="A144" s="12" t="s">
        <v>0</v>
      </c>
      <c r="B144" s="16" t="s">
        <v>0</v>
      </c>
      <c r="C144" s="49"/>
      <c r="D144" s="14" t="s">
        <v>11</v>
      </c>
      <c r="E144" s="15">
        <f t="shared" si="8"/>
        <v>0</v>
      </c>
      <c r="F144" s="15">
        <f t="shared" si="8"/>
        <v>0</v>
      </c>
      <c r="G144" s="15">
        <f t="shared" si="8"/>
        <v>0</v>
      </c>
    </row>
    <row r="145" spans="1:7" x14ac:dyDescent="0.25">
      <c r="A145" s="17" t="s">
        <v>0</v>
      </c>
      <c r="B145" s="18" t="s">
        <v>0</v>
      </c>
      <c r="C145" s="50"/>
      <c r="D145" s="19" t="s">
        <v>12</v>
      </c>
      <c r="E145" s="20">
        <f>SUM(E141:E144)</f>
        <v>333838</v>
      </c>
      <c r="F145" s="20">
        <f>SUM(F141:F144)</f>
        <v>337015</v>
      </c>
      <c r="G145" s="20">
        <f>SUM(G141:G144)</f>
        <v>337015</v>
      </c>
    </row>
    <row r="146" spans="1:7" ht="76.5" x14ac:dyDescent="0.25">
      <c r="A146" s="23" t="s">
        <v>39</v>
      </c>
      <c r="B146" s="22" t="s">
        <v>89</v>
      </c>
      <c r="C146" s="49" t="s">
        <v>7</v>
      </c>
      <c r="D146" s="14" t="s">
        <v>8</v>
      </c>
      <c r="E146" s="15">
        <v>333838</v>
      </c>
      <c r="F146" s="15">
        <v>337015</v>
      </c>
      <c r="G146" s="15">
        <v>337015</v>
      </c>
    </row>
    <row r="147" spans="1:7" ht="45" x14ac:dyDescent="0.25">
      <c r="A147" s="12" t="s">
        <v>0</v>
      </c>
      <c r="B147" s="16" t="s">
        <v>0</v>
      </c>
      <c r="C147" s="49"/>
      <c r="D147" s="14" t="s">
        <v>9</v>
      </c>
      <c r="E147" s="15">
        <v>0</v>
      </c>
      <c r="F147" s="15">
        <v>0</v>
      </c>
      <c r="G147" s="15">
        <v>0</v>
      </c>
    </row>
    <row r="148" spans="1:7" ht="45" x14ac:dyDescent="0.25">
      <c r="A148" s="12" t="s">
        <v>0</v>
      </c>
      <c r="B148" s="16" t="s">
        <v>0</v>
      </c>
      <c r="C148" s="49"/>
      <c r="D148" s="14" t="s">
        <v>10</v>
      </c>
      <c r="E148" s="15">
        <v>0</v>
      </c>
      <c r="F148" s="15">
        <v>0</v>
      </c>
      <c r="G148" s="15">
        <v>0</v>
      </c>
    </row>
    <row r="149" spans="1:7" ht="30" x14ac:dyDescent="0.25">
      <c r="A149" s="12" t="s">
        <v>0</v>
      </c>
      <c r="B149" s="16" t="s">
        <v>0</v>
      </c>
      <c r="C149" s="49"/>
      <c r="D149" s="14" t="s">
        <v>11</v>
      </c>
      <c r="E149" s="15">
        <v>0</v>
      </c>
      <c r="F149" s="15">
        <v>0</v>
      </c>
      <c r="G149" s="15">
        <v>0</v>
      </c>
    </row>
    <row r="150" spans="1:7" x14ac:dyDescent="0.25">
      <c r="A150" s="17" t="s">
        <v>0</v>
      </c>
      <c r="B150" s="18" t="s">
        <v>0</v>
      </c>
      <c r="C150" s="50"/>
      <c r="D150" s="19" t="s">
        <v>12</v>
      </c>
      <c r="E150" s="20">
        <f>SUM(E146:E149)</f>
        <v>333838</v>
      </c>
      <c r="F150" s="20">
        <f>SUM(F146:F149)</f>
        <v>337015</v>
      </c>
      <c r="G150" s="20">
        <f>SUM(G146:G149)</f>
        <v>337015</v>
      </c>
    </row>
    <row r="151" spans="1:7" ht="45" x14ac:dyDescent="0.25">
      <c r="A151" s="23">
        <v>7</v>
      </c>
      <c r="B151" s="22" t="s">
        <v>90</v>
      </c>
      <c r="C151" s="49" t="s">
        <v>7</v>
      </c>
      <c r="D151" s="14" t="s">
        <v>8</v>
      </c>
      <c r="E151" s="15">
        <f>E156</f>
        <v>3618600</v>
      </c>
      <c r="F151" s="15">
        <f>F156</f>
        <v>0</v>
      </c>
      <c r="G151" s="15">
        <v>0</v>
      </c>
    </row>
    <row r="152" spans="1:7" ht="45" x14ac:dyDescent="0.25">
      <c r="A152" s="12" t="s">
        <v>0</v>
      </c>
      <c r="B152" s="16" t="s">
        <v>0</v>
      </c>
      <c r="C152" s="49"/>
      <c r="D152" s="14" t="s">
        <v>9</v>
      </c>
      <c r="E152" s="15">
        <f t="shared" ref="E152:G152" si="9">E157</f>
        <v>0</v>
      </c>
      <c r="F152" s="15">
        <f t="shared" si="9"/>
        <v>0</v>
      </c>
      <c r="G152" s="15">
        <f t="shared" si="9"/>
        <v>0</v>
      </c>
    </row>
    <row r="153" spans="1:7" ht="45" x14ac:dyDescent="0.25">
      <c r="A153" s="12" t="s">
        <v>0</v>
      </c>
      <c r="B153" s="16" t="s">
        <v>0</v>
      </c>
      <c r="C153" s="49"/>
      <c r="D153" s="14" t="s">
        <v>10</v>
      </c>
      <c r="E153" s="15">
        <f>E158</f>
        <v>230975</v>
      </c>
      <c r="F153" s="15">
        <f t="shared" ref="F153:G153" si="10">F158</f>
        <v>0</v>
      </c>
      <c r="G153" s="15">
        <f t="shared" si="10"/>
        <v>0</v>
      </c>
    </row>
    <row r="154" spans="1:7" ht="30" x14ac:dyDescent="0.25">
      <c r="A154" s="12" t="s">
        <v>0</v>
      </c>
      <c r="B154" s="16" t="s">
        <v>0</v>
      </c>
      <c r="C154" s="49"/>
      <c r="D154" s="14" t="s">
        <v>11</v>
      </c>
      <c r="E154" s="15">
        <f t="shared" ref="E154:G154" si="11">E159</f>
        <v>0</v>
      </c>
      <c r="F154" s="15">
        <f t="shared" si="11"/>
        <v>0</v>
      </c>
      <c r="G154" s="15">
        <f t="shared" si="11"/>
        <v>0</v>
      </c>
    </row>
    <row r="155" spans="1:7" x14ac:dyDescent="0.25">
      <c r="A155" s="17" t="s">
        <v>0</v>
      </c>
      <c r="B155" s="18" t="s">
        <v>0</v>
      </c>
      <c r="C155" s="50"/>
      <c r="D155" s="19" t="s">
        <v>12</v>
      </c>
      <c r="E155" s="20">
        <f>SUM(E151:E154)</f>
        <v>3849575</v>
      </c>
      <c r="F155" s="20">
        <f>SUM(F151:F154)</f>
        <v>0</v>
      </c>
      <c r="G155" s="20">
        <f>SUM(G151:G154)</f>
        <v>0</v>
      </c>
    </row>
    <row r="156" spans="1:7" ht="45" x14ac:dyDescent="0.25">
      <c r="A156" s="23" t="s">
        <v>91</v>
      </c>
      <c r="B156" s="22" t="s">
        <v>90</v>
      </c>
      <c r="C156" s="49" t="s">
        <v>7</v>
      </c>
      <c r="D156" s="14" t="s">
        <v>8</v>
      </c>
      <c r="E156" s="15">
        <v>3618600</v>
      </c>
      <c r="F156" s="15">
        <v>0</v>
      </c>
      <c r="G156" s="15">
        <v>0</v>
      </c>
    </row>
    <row r="157" spans="1:7" ht="45" x14ac:dyDescent="0.25">
      <c r="A157" s="12" t="s">
        <v>0</v>
      </c>
      <c r="B157" s="16" t="s">
        <v>0</v>
      </c>
      <c r="C157" s="49"/>
      <c r="D157" s="14" t="s">
        <v>9</v>
      </c>
      <c r="E157" s="15">
        <v>0</v>
      </c>
      <c r="F157" s="15">
        <v>0</v>
      </c>
      <c r="G157" s="15">
        <v>0</v>
      </c>
    </row>
    <row r="158" spans="1:7" ht="45" x14ac:dyDescent="0.25">
      <c r="A158" s="12" t="s">
        <v>0</v>
      </c>
      <c r="B158" s="16" t="s">
        <v>0</v>
      </c>
      <c r="C158" s="49"/>
      <c r="D158" s="14" t="s">
        <v>10</v>
      </c>
      <c r="E158" s="15">
        <v>230975</v>
      </c>
      <c r="F158" s="15">
        <v>0</v>
      </c>
      <c r="G158" s="15">
        <v>0</v>
      </c>
    </row>
    <row r="159" spans="1:7" ht="30" x14ac:dyDescent="0.25">
      <c r="A159" s="12" t="s">
        <v>0</v>
      </c>
      <c r="B159" s="16" t="s">
        <v>0</v>
      </c>
      <c r="C159" s="49"/>
      <c r="D159" s="14" t="s">
        <v>11</v>
      </c>
      <c r="E159" s="15">
        <v>0</v>
      </c>
      <c r="F159" s="15">
        <v>0</v>
      </c>
      <c r="G159" s="15">
        <v>0</v>
      </c>
    </row>
    <row r="160" spans="1:7" x14ac:dyDescent="0.25">
      <c r="A160" s="17" t="s">
        <v>0</v>
      </c>
      <c r="B160" s="18" t="s">
        <v>0</v>
      </c>
      <c r="C160" s="50"/>
      <c r="D160" s="19" t="s">
        <v>12</v>
      </c>
      <c r="E160" s="20">
        <f>SUM(E156:E159)</f>
        <v>3849575</v>
      </c>
      <c r="F160" s="20">
        <f>SUM(F156:F159)</f>
        <v>0</v>
      </c>
      <c r="G160" s="20">
        <f>SUM(G156:G159)</f>
        <v>0</v>
      </c>
    </row>
    <row r="161" spans="1:9" ht="45" x14ac:dyDescent="0.25">
      <c r="A161" s="23">
        <v>8</v>
      </c>
      <c r="B161" s="22" t="s">
        <v>93</v>
      </c>
      <c r="C161" s="49" t="s">
        <v>7</v>
      </c>
      <c r="D161" s="14" t="s">
        <v>8</v>
      </c>
      <c r="E161" s="15">
        <f>E166</f>
        <v>3012920.92</v>
      </c>
      <c r="F161" s="15">
        <f t="shared" ref="F161:G161" si="12">F166</f>
        <v>2276175</v>
      </c>
      <c r="G161" s="15">
        <f t="shared" si="12"/>
        <v>2550454</v>
      </c>
    </row>
    <row r="162" spans="1:9" ht="45" x14ac:dyDescent="0.25">
      <c r="A162" s="12" t="s">
        <v>0</v>
      </c>
      <c r="B162" s="16" t="s">
        <v>0</v>
      </c>
      <c r="C162" s="49"/>
      <c r="D162" s="14" t="s">
        <v>9</v>
      </c>
      <c r="E162" s="15">
        <f>E167</f>
        <v>0</v>
      </c>
      <c r="F162" s="15">
        <f t="shared" ref="F162:G162" si="13">F167</f>
        <v>0</v>
      </c>
      <c r="G162" s="15">
        <f t="shared" si="13"/>
        <v>0</v>
      </c>
    </row>
    <row r="163" spans="1:9" ht="45" x14ac:dyDescent="0.25">
      <c r="A163" s="12" t="s">
        <v>0</v>
      </c>
      <c r="B163" s="16" t="s">
        <v>0</v>
      </c>
      <c r="C163" s="49"/>
      <c r="D163" s="14" t="s">
        <v>10</v>
      </c>
      <c r="E163" s="45">
        <v>203089</v>
      </c>
      <c r="F163" s="15">
        <f t="shared" ref="F163:G163" si="14">F168</f>
        <v>145288</v>
      </c>
      <c r="G163" s="15">
        <f t="shared" si="14"/>
        <v>162795</v>
      </c>
    </row>
    <row r="164" spans="1:9" ht="30" x14ac:dyDescent="0.25">
      <c r="A164" s="12" t="s">
        <v>0</v>
      </c>
      <c r="B164" s="16" t="s">
        <v>0</v>
      </c>
      <c r="C164" s="49"/>
      <c r="D164" s="14" t="s">
        <v>11</v>
      </c>
      <c r="E164" s="15">
        <f>E169</f>
        <v>0</v>
      </c>
      <c r="F164" s="15">
        <f t="shared" ref="F164:G164" si="15">F169</f>
        <v>0</v>
      </c>
      <c r="G164" s="15">
        <f t="shared" si="15"/>
        <v>0</v>
      </c>
    </row>
    <row r="165" spans="1:9" x14ac:dyDescent="0.25">
      <c r="A165" s="17" t="s">
        <v>0</v>
      </c>
      <c r="B165" s="18" t="s">
        <v>0</v>
      </c>
      <c r="C165" s="50"/>
      <c r="D165" s="19" t="s">
        <v>12</v>
      </c>
      <c r="E165" s="20">
        <f>SUM(E161:E164)</f>
        <v>3216009.92</v>
      </c>
      <c r="F165" s="20">
        <f t="shared" ref="F165:G165" si="16">SUM(F161:F164)</f>
        <v>2421463</v>
      </c>
      <c r="G165" s="20">
        <f t="shared" si="16"/>
        <v>2713249</v>
      </c>
    </row>
    <row r="166" spans="1:9" ht="45" x14ac:dyDescent="0.25">
      <c r="A166" s="23" t="s">
        <v>92</v>
      </c>
      <c r="B166" s="22" t="s">
        <v>93</v>
      </c>
      <c r="C166" s="49" t="s">
        <v>7</v>
      </c>
      <c r="D166" s="14" t="s">
        <v>8</v>
      </c>
      <c r="E166" s="15">
        <v>3012920.92</v>
      </c>
      <c r="F166" s="15">
        <v>2276175</v>
      </c>
      <c r="G166" s="15">
        <v>2550454</v>
      </c>
    </row>
    <row r="167" spans="1:9" ht="45" x14ac:dyDescent="0.25">
      <c r="A167" s="12" t="s">
        <v>0</v>
      </c>
      <c r="B167" s="16" t="s">
        <v>0</v>
      </c>
      <c r="C167" s="49"/>
      <c r="D167" s="14" t="s">
        <v>9</v>
      </c>
      <c r="E167" s="15">
        <v>0</v>
      </c>
      <c r="F167" s="15">
        <v>0</v>
      </c>
      <c r="G167" s="15">
        <v>0</v>
      </c>
    </row>
    <row r="168" spans="1:9" ht="45" x14ac:dyDescent="0.25">
      <c r="A168" s="12" t="s">
        <v>0</v>
      </c>
      <c r="B168" s="16" t="s">
        <v>0</v>
      </c>
      <c r="C168" s="49"/>
      <c r="D168" s="14" t="s">
        <v>10</v>
      </c>
      <c r="E168" s="15">
        <v>203089</v>
      </c>
      <c r="F168" s="15">
        <v>145288</v>
      </c>
      <c r="G168" s="15">
        <v>162795</v>
      </c>
    </row>
    <row r="169" spans="1:9" ht="30" x14ac:dyDescent="0.25">
      <c r="A169" s="12" t="s">
        <v>0</v>
      </c>
      <c r="B169" s="16" t="s">
        <v>0</v>
      </c>
      <c r="C169" s="49"/>
      <c r="D169" s="14" t="s">
        <v>11</v>
      </c>
      <c r="E169" s="15">
        <v>0</v>
      </c>
      <c r="F169" s="15">
        <v>0</v>
      </c>
      <c r="G169" s="15">
        <v>0</v>
      </c>
    </row>
    <row r="170" spans="1:9" x14ac:dyDescent="0.25">
      <c r="A170" s="17" t="s">
        <v>0</v>
      </c>
      <c r="B170" s="18" t="s">
        <v>0</v>
      </c>
      <c r="C170" s="50"/>
      <c r="D170" s="19" t="s">
        <v>12</v>
      </c>
      <c r="E170" s="20">
        <f>SUM(E166:E169)</f>
        <v>3216009.92</v>
      </c>
      <c r="F170" s="20">
        <f>SUM(F166:F169)</f>
        <v>2421463</v>
      </c>
      <c r="G170" s="20">
        <f>SUM(G166:G169)</f>
        <v>2713249</v>
      </c>
    </row>
    <row r="171" spans="1:9" customFormat="1" ht="51" x14ac:dyDescent="0.25">
      <c r="A171" s="31">
        <v>9</v>
      </c>
      <c r="B171" s="32" t="s">
        <v>94</v>
      </c>
      <c r="C171" s="58" t="s">
        <v>7</v>
      </c>
      <c r="D171" s="33" t="s">
        <v>8</v>
      </c>
      <c r="E171" s="34">
        <v>162337.66</v>
      </c>
      <c r="F171" s="34">
        <v>156250</v>
      </c>
      <c r="G171" s="34">
        <v>156250</v>
      </c>
      <c r="H171" s="1"/>
      <c r="I171" s="1"/>
    </row>
    <row r="172" spans="1:9" customFormat="1" ht="45" x14ac:dyDescent="0.25">
      <c r="A172" s="35" t="s">
        <v>0</v>
      </c>
      <c r="B172" s="36" t="s">
        <v>0</v>
      </c>
      <c r="C172" s="58"/>
      <c r="D172" s="33" t="s">
        <v>9</v>
      </c>
      <c r="E172" s="34">
        <v>0</v>
      </c>
      <c r="F172" s="34">
        <v>0</v>
      </c>
      <c r="G172" s="34">
        <v>0</v>
      </c>
      <c r="H172" s="1"/>
      <c r="I172" s="1"/>
    </row>
    <row r="173" spans="1:9" customFormat="1" ht="45" x14ac:dyDescent="0.25">
      <c r="A173" s="35" t="s">
        <v>0</v>
      </c>
      <c r="B173" s="36" t="s">
        <v>0</v>
      </c>
      <c r="C173" s="58"/>
      <c r="D173" s="33" t="s">
        <v>10</v>
      </c>
      <c r="E173" s="34">
        <v>10362</v>
      </c>
      <c r="F173" s="34">
        <v>9974</v>
      </c>
      <c r="G173" s="34">
        <v>9974</v>
      </c>
      <c r="H173" s="1"/>
      <c r="I173" s="1"/>
    </row>
    <row r="174" spans="1:9" customFormat="1" ht="30" x14ac:dyDescent="0.25">
      <c r="A174" s="35" t="s">
        <v>0</v>
      </c>
      <c r="B174" s="36" t="s">
        <v>0</v>
      </c>
      <c r="C174" s="58"/>
      <c r="D174" s="33" t="s">
        <v>11</v>
      </c>
      <c r="E174" s="34">
        <v>0</v>
      </c>
      <c r="F174" s="34">
        <v>0</v>
      </c>
      <c r="G174" s="34">
        <v>0</v>
      </c>
      <c r="H174" s="1"/>
      <c r="I174" s="1"/>
    </row>
    <row r="175" spans="1:9" customFormat="1" x14ac:dyDescent="0.25">
      <c r="A175" s="37" t="s">
        <v>0</v>
      </c>
      <c r="B175" s="38" t="s">
        <v>0</v>
      </c>
      <c r="C175" s="59"/>
      <c r="D175" s="39" t="s">
        <v>12</v>
      </c>
      <c r="E175" s="40">
        <f>SUM(E171:E174)</f>
        <v>172699.66</v>
      </c>
      <c r="F175" s="40">
        <f t="shared" ref="F175:G175" si="17">SUM(F171:F174)</f>
        <v>166224</v>
      </c>
      <c r="G175" s="40">
        <f t="shared" si="17"/>
        <v>166224</v>
      </c>
      <c r="H175" s="1"/>
      <c r="I175" s="1"/>
    </row>
    <row r="176" spans="1:9" customFormat="1" ht="76.5" x14ac:dyDescent="0.25">
      <c r="A176" s="31">
        <v>10</v>
      </c>
      <c r="B176" s="32" t="s">
        <v>95</v>
      </c>
      <c r="C176" s="58" t="s">
        <v>7</v>
      </c>
      <c r="D176" s="33" t="s">
        <v>8</v>
      </c>
      <c r="E176" s="34">
        <v>56000</v>
      </c>
      <c r="F176" s="34">
        <v>168000</v>
      </c>
      <c r="G176" s="34">
        <v>168000</v>
      </c>
      <c r="H176" s="1"/>
      <c r="I176" s="1"/>
    </row>
    <row r="177" spans="1:9" customFormat="1" ht="45" x14ac:dyDescent="0.25">
      <c r="A177" s="35" t="s">
        <v>0</v>
      </c>
      <c r="B177" s="36" t="s">
        <v>0</v>
      </c>
      <c r="C177" s="58"/>
      <c r="D177" s="33" t="s">
        <v>9</v>
      </c>
      <c r="E177" s="34">
        <v>0</v>
      </c>
      <c r="F177" s="34">
        <v>0</v>
      </c>
      <c r="G177" s="34">
        <v>0</v>
      </c>
      <c r="H177" s="1"/>
      <c r="I177" s="1"/>
    </row>
    <row r="178" spans="1:9" customFormat="1" ht="45" x14ac:dyDescent="0.25">
      <c r="A178" s="35" t="s">
        <v>0</v>
      </c>
      <c r="B178" s="36" t="s">
        <v>0</v>
      </c>
      <c r="C178" s="58"/>
      <c r="D178" s="33" t="s">
        <v>10</v>
      </c>
      <c r="E178" s="34">
        <v>3575</v>
      </c>
      <c r="F178" s="34">
        <v>10724</v>
      </c>
      <c r="G178" s="34">
        <v>10724</v>
      </c>
      <c r="H178" s="1"/>
      <c r="I178" s="1"/>
    </row>
    <row r="179" spans="1:9" customFormat="1" ht="30" x14ac:dyDescent="0.25">
      <c r="A179" s="35" t="s">
        <v>0</v>
      </c>
      <c r="B179" s="36" t="s">
        <v>0</v>
      </c>
      <c r="C179" s="58"/>
      <c r="D179" s="33" t="s">
        <v>11</v>
      </c>
      <c r="E179" s="34">
        <v>0</v>
      </c>
      <c r="F179" s="34">
        <v>0</v>
      </c>
      <c r="G179" s="34">
        <v>0</v>
      </c>
      <c r="H179" s="1"/>
      <c r="I179" s="1"/>
    </row>
    <row r="180" spans="1:9" customFormat="1" x14ac:dyDescent="0.25">
      <c r="A180" s="37" t="s">
        <v>0</v>
      </c>
      <c r="B180" s="38" t="s">
        <v>0</v>
      </c>
      <c r="C180" s="59"/>
      <c r="D180" s="39" t="s">
        <v>12</v>
      </c>
      <c r="E180" s="40">
        <f>SUM(E176:E179)</f>
        <v>59575</v>
      </c>
      <c r="F180" s="40">
        <f t="shared" ref="F180:G180" si="18">SUM(F176:F179)</f>
        <v>178724</v>
      </c>
      <c r="G180" s="40">
        <f t="shared" si="18"/>
        <v>178724</v>
      </c>
      <c r="H180" s="1"/>
      <c r="I180" s="1"/>
    </row>
    <row r="181" spans="1:9" customFormat="1" hidden="1" x14ac:dyDescent="0.25">
      <c r="A181" s="31"/>
      <c r="B181" s="32"/>
      <c r="C181" s="58"/>
      <c r="D181" s="33"/>
      <c r="E181" s="34"/>
      <c r="F181" s="34"/>
      <c r="G181" s="34"/>
      <c r="H181" s="1"/>
      <c r="I181" s="1"/>
    </row>
    <row r="182" spans="1:9" customFormat="1" hidden="1" x14ac:dyDescent="0.25">
      <c r="A182" s="35"/>
      <c r="B182" s="36"/>
      <c r="C182" s="58"/>
      <c r="D182" s="33"/>
      <c r="E182" s="34"/>
      <c r="F182" s="34"/>
      <c r="G182" s="34"/>
      <c r="H182" s="1"/>
      <c r="I182" s="1"/>
    </row>
    <row r="183" spans="1:9" customFormat="1" hidden="1" x14ac:dyDescent="0.25">
      <c r="A183" s="35"/>
      <c r="B183" s="36"/>
      <c r="C183" s="58"/>
      <c r="D183" s="33"/>
      <c r="E183" s="34"/>
      <c r="F183" s="34"/>
      <c r="G183" s="34"/>
      <c r="H183" s="1"/>
      <c r="I183" s="1"/>
    </row>
    <row r="184" spans="1:9" customFormat="1" hidden="1" x14ac:dyDescent="0.25">
      <c r="A184" s="35"/>
      <c r="B184" s="36"/>
      <c r="C184" s="58"/>
      <c r="D184" s="33"/>
      <c r="E184" s="34"/>
      <c r="F184" s="34"/>
      <c r="G184" s="34"/>
      <c r="H184" s="1"/>
      <c r="I184" s="1"/>
    </row>
    <row r="185" spans="1:9" customFormat="1" hidden="1" x14ac:dyDescent="0.25">
      <c r="A185" s="37"/>
      <c r="B185" s="38"/>
      <c r="C185" s="59"/>
      <c r="D185" s="39"/>
      <c r="E185" s="40"/>
      <c r="F185" s="40"/>
      <c r="G185" s="40"/>
      <c r="H185" s="1"/>
      <c r="I185" s="1"/>
    </row>
    <row r="186" spans="1:9" customFormat="1" ht="76.5" x14ac:dyDescent="0.25">
      <c r="A186" s="31">
        <v>11</v>
      </c>
      <c r="B186" s="32" t="s">
        <v>96</v>
      </c>
      <c r="C186" s="58" t="s">
        <v>7</v>
      </c>
      <c r="D186" s="33" t="s">
        <v>8</v>
      </c>
      <c r="E186" s="34">
        <v>0</v>
      </c>
      <c r="F186" s="34">
        <v>0</v>
      </c>
      <c r="G186" s="34">
        <v>0</v>
      </c>
      <c r="H186" s="1"/>
      <c r="I186" s="1"/>
    </row>
    <row r="187" spans="1:9" customFormat="1" ht="45" x14ac:dyDescent="0.25">
      <c r="A187" s="35" t="s">
        <v>0</v>
      </c>
      <c r="B187" s="36" t="s">
        <v>0</v>
      </c>
      <c r="C187" s="58"/>
      <c r="D187" s="33" t="s">
        <v>9</v>
      </c>
      <c r="E187" s="34">
        <v>4999680</v>
      </c>
      <c r="F187" s="34">
        <v>4999680</v>
      </c>
      <c r="G187" s="34">
        <v>4999680</v>
      </c>
      <c r="H187" s="1"/>
      <c r="I187" s="1"/>
    </row>
    <row r="188" spans="1:9" customFormat="1" ht="45" x14ac:dyDescent="0.25">
      <c r="A188" s="35" t="s">
        <v>0</v>
      </c>
      <c r="B188" s="36" t="s">
        <v>0</v>
      </c>
      <c r="C188" s="58"/>
      <c r="D188" s="33" t="s">
        <v>10</v>
      </c>
      <c r="E188" s="34">
        <v>0</v>
      </c>
      <c r="F188" s="34">
        <v>0</v>
      </c>
      <c r="G188" s="34">
        <v>0</v>
      </c>
      <c r="H188" s="1"/>
      <c r="I188" s="1"/>
    </row>
    <row r="189" spans="1:9" customFormat="1" ht="30" x14ac:dyDescent="0.25">
      <c r="A189" s="35" t="s">
        <v>0</v>
      </c>
      <c r="B189" s="36" t="s">
        <v>0</v>
      </c>
      <c r="C189" s="58"/>
      <c r="D189" s="33" t="s">
        <v>11</v>
      </c>
      <c r="E189" s="34">
        <v>0</v>
      </c>
      <c r="F189" s="34">
        <v>0</v>
      </c>
      <c r="G189" s="34">
        <v>0</v>
      </c>
      <c r="H189" s="1"/>
      <c r="I189" s="1"/>
    </row>
    <row r="190" spans="1:9" customFormat="1" x14ac:dyDescent="0.25">
      <c r="A190" s="37" t="s">
        <v>0</v>
      </c>
      <c r="B190" s="38" t="s">
        <v>0</v>
      </c>
      <c r="C190" s="59"/>
      <c r="D190" s="39" t="s">
        <v>12</v>
      </c>
      <c r="E190" s="40">
        <f>SUM(E186:E189)</f>
        <v>4999680</v>
      </c>
      <c r="F190" s="40">
        <f t="shared" ref="F190:G190" si="19">SUM(F186:F189)</f>
        <v>4999680</v>
      </c>
      <c r="G190" s="40">
        <f t="shared" si="19"/>
        <v>4999680</v>
      </c>
      <c r="H190" s="1"/>
      <c r="I190" s="1"/>
    </row>
    <row r="191" spans="1:9" customFormat="1" ht="63.75" x14ac:dyDescent="0.25">
      <c r="A191" s="31">
        <v>12</v>
      </c>
      <c r="B191" s="32" t="s">
        <v>97</v>
      </c>
      <c r="C191" s="58" t="s">
        <v>7</v>
      </c>
      <c r="D191" s="33" t="s">
        <v>8</v>
      </c>
      <c r="E191" s="34">
        <v>100952.91</v>
      </c>
      <c r="F191" s="34">
        <v>128192</v>
      </c>
      <c r="G191" s="34">
        <v>132215</v>
      </c>
      <c r="H191" s="1"/>
      <c r="I191" s="1"/>
    </row>
    <row r="192" spans="1:9" customFormat="1" ht="45" x14ac:dyDescent="0.25">
      <c r="A192" s="35" t="s">
        <v>0</v>
      </c>
      <c r="B192" s="36" t="s">
        <v>0</v>
      </c>
      <c r="C192" s="58"/>
      <c r="D192" s="33" t="s">
        <v>9</v>
      </c>
      <c r="E192" s="34">
        <v>1160958.47</v>
      </c>
      <c r="F192" s="34">
        <v>1474211</v>
      </c>
      <c r="G192" s="34">
        <v>1520470</v>
      </c>
      <c r="H192" s="1"/>
      <c r="I192" s="1"/>
    </row>
    <row r="193" spans="1:9" customFormat="1" ht="45" x14ac:dyDescent="0.25">
      <c r="A193" s="35" t="s">
        <v>0</v>
      </c>
      <c r="B193" s="36" t="s">
        <v>0</v>
      </c>
      <c r="C193" s="58"/>
      <c r="D193" s="33" t="s">
        <v>10</v>
      </c>
      <c r="E193" s="34">
        <v>80549.78</v>
      </c>
      <c r="F193" s="34">
        <v>102282</v>
      </c>
      <c r="G193" s="34">
        <v>105491</v>
      </c>
      <c r="H193" s="1"/>
      <c r="I193" s="1"/>
    </row>
    <row r="194" spans="1:9" customFormat="1" ht="30" x14ac:dyDescent="0.25">
      <c r="A194" s="35" t="s">
        <v>0</v>
      </c>
      <c r="B194" s="36" t="s">
        <v>0</v>
      </c>
      <c r="C194" s="58"/>
      <c r="D194" s="33" t="s">
        <v>11</v>
      </c>
      <c r="E194" s="34">
        <v>0</v>
      </c>
      <c r="F194" s="34">
        <v>0</v>
      </c>
      <c r="G194" s="34">
        <v>0</v>
      </c>
      <c r="H194" s="1"/>
      <c r="I194" s="1"/>
    </row>
    <row r="195" spans="1:9" customFormat="1" x14ac:dyDescent="0.25">
      <c r="A195" s="37" t="s">
        <v>0</v>
      </c>
      <c r="B195" s="38" t="s">
        <v>0</v>
      </c>
      <c r="C195" s="59"/>
      <c r="D195" s="39" t="s">
        <v>12</v>
      </c>
      <c r="E195" s="40">
        <f>SUM(E191:E194)</f>
        <v>1342461.16</v>
      </c>
      <c r="F195" s="40">
        <f t="shared" ref="F195:G195" si="20">SUM(F191:F194)</f>
        <v>1704685</v>
      </c>
      <c r="G195" s="40">
        <f t="shared" si="20"/>
        <v>1758176</v>
      </c>
      <c r="H195" s="1"/>
      <c r="I195" s="1"/>
    </row>
    <row r="196" spans="1:9" customFormat="1" ht="94.5" x14ac:dyDescent="0.25">
      <c r="A196" s="31">
        <v>13</v>
      </c>
      <c r="B196" s="41" t="s">
        <v>98</v>
      </c>
      <c r="C196" s="58" t="s">
        <v>7</v>
      </c>
      <c r="D196" s="33" t="s">
        <v>8</v>
      </c>
      <c r="E196" s="34">
        <v>0</v>
      </c>
      <c r="F196" s="34">
        <v>0</v>
      </c>
      <c r="G196" s="34">
        <v>0</v>
      </c>
      <c r="H196" s="1"/>
      <c r="I196" s="1"/>
    </row>
    <row r="197" spans="1:9" customFormat="1" ht="45" x14ac:dyDescent="0.25">
      <c r="A197" s="35" t="s">
        <v>0</v>
      </c>
      <c r="B197" s="36" t="s">
        <v>0</v>
      </c>
      <c r="C197" s="58"/>
      <c r="D197" s="33" t="s">
        <v>9</v>
      </c>
      <c r="E197" s="34">
        <v>0</v>
      </c>
      <c r="F197" s="34">
        <v>0</v>
      </c>
      <c r="G197" s="34">
        <v>0</v>
      </c>
      <c r="H197" s="1"/>
      <c r="I197" s="1"/>
    </row>
    <row r="198" spans="1:9" customFormat="1" ht="45" x14ac:dyDescent="0.25">
      <c r="A198" s="35" t="s">
        <v>0</v>
      </c>
      <c r="B198" s="36" t="s">
        <v>0</v>
      </c>
      <c r="C198" s="58"/>
      <c r="D198" s="33" t="s">
        <v>10</v>
      </c>
      <c r="E198" s="34">
        <v>2625474</v>
      </c>
      <c r="F198" s="34">
        <v>2139540</v>
      </c>
      <c r="G198" s="34">
        <v>2139540</v>
      </c>
      <c r="H198" s="1"/>
      <c r="I198" s="1"/>
    </row>
    <row r="199" spans="1:9" customFormat="1" ht="30" x14ac:dyDescent="0.25">
      <c r="A199" s="35" t="s">
        <v>0</v>
      </c>
      <c r="B199" s="36" t="s">
        <v>0</v>
      </c>
      <c r="C199" s="58"/>
      <c r="D199" s="33" t="s">
        <v>11</v>
      </c>
      <c r="E199" s="34"/>
      <c r="F199" s="34">
        <v>0</v>
      </c>
      <c r="G199" s="34">
        <v>0</v>
      </c>
      <c r="H199" s="1"/>
      <c r="I199" s="1"/>
    </row>
    <row r="200" spans="1:9" customFormat="1" x14ac:dyDescent="0.25">
      <c r="A200" s="37" t="s">
        <v>0</v>
      </c>
      <c r="B200" s="38" t="s">
        <v>0</v>
      </c>
      <c r="C200" s="59"/>
      <c r="D200" s="39" t="s">
        <v>12</v>
      </c>
      <c r="E200" s="40">
        <f>SUM(E196:E199)</f>
        <v>2625474</v>
      </c>
      <c r="F200" s="40">
        <f t="shared" ref="F200:G200" si="21">SUM(F196:F199)</f>
        <v>2139540</v>
      </c>
      <c r="G200" s="40">
        <f t="shared" si="21"/>
        <v>2139540</v>
      </c>
      <c r="H200" s="1"/>
      <c r="I200" s="1"/>
    </row>
  </sheetData>
  <mergeCells count="46">
    <mergeCell ref="C181:C185"/>
    <mergeCell ref="C186:C190"/>
    <mergeCell ref="C191:C195"/>
    <mergeCell ref="C196:C200"/>
    <mergeCell ref="C161:C165"/>
    <mergeCell ref="C166:C170"/>
    <mergeCell ref="C171:C175"/>
    <mergeCell ref="C176:C180"/>
    <mergeCell ref="C151:C155"/>
    <mergeCell ref="C156:C160"/>
    <mergeCell ref="C46:C50"/>
    <mergeCell ref="C51:C55"/>
    <mergeCell ref="C56:C60"/>
    <mergeCell ref="C61:C65"/>
    <mergeCell ref="C146:C150"/>
    <mergeCell ref="C66:C70"/>
    <mergeCell ref="C71:C75"/>
    <mergeCell ref="C81:C85"/>
    <mergeCell ref="C86:C90"/>
    <mergeCell ref="C136:C140"/>
    <mergeCell ref="C141:C145"/>
    <mergeCell ref="C91:C95"/>
    <mergeCell ref="C96:C100"/>
    <mergeCell ref="C101:C105"/>
    <mergeCell ref="C26:C30"/>
    <mergeCell ref="C31:C35"/>
    <mergeCell ref="C36:C40"/>
    <mergeCell ref="C41:C45"/>
    <mergeCell ref="C6:C10"/>
    <mergeCell ref="C11:C15"/>
    <mergeCell ref="C16:C20"/>
    <mergeCell ref="C21:C25"/>
    <mergeCell ref="D2:G2"/>
    <mergeCell ref="A3:G3"/>
    <mergeCell ref="A4:A5"/>
    <mergeCell ref="B4:B5"/>
    <mergeCell ref="C4:C5"/>
    <mergeCell ref="D4:D5"/>
    <mergeCell ref="E4:G4"/>
    <mergeCell ref="C76:C80"/>
    <mergeCell ref="C126:C130"/>
    <mergeCell ref="C131:C135"/>
    <mergeCell ref="C106:C110"/>
    <mergeCell ref="C111:C115"/>
    <mergeCell ref="C116:C120"/>
    <mergeCell ref="C121:C125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topLeftCell="A8" workbookViewId="0">
      <selection activeCell="O10" sqref="B2:O10"/>
    </sheetView>
  </sheetViews>
  <sheetFormatPr defaultRowHeight="15" x14ac:dyDescent="0.25"/>
  <sheetData>
    <row r="2" spans="1:15" x14ac:dyDescent="0.25">
      <c r="A2" s="4"/>
      <c r="B2" s="60" t="s">
        <v>67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5"/>
    </row>
    <row r="3" spans="1:15" ht="51" customHeight="1" x14ac:dyDescent="0.25">
      <c r="A3" s="4"/>
      <c r="B3" s="6" t="s">
        <v>68</v>
      </c>
      <c r="C3" s="60" t="s">
        <v>69</v>
      </c>
      <c r="D3" s="60"/>
      <c r="E3" s="60"/>
      <c r="F3" s="60"/>
      <c r="G3" s="60" t="s">
        <v>70</v>
      </c>
      <c r="H3" s="60"/>
      <c r="I3" s="60"/>
      <c r="J3" s="60"/>
      <c r="K3" s="60"/>
      <c r="L3" s="60"/>
      <c r="M3" s="60"/>
      <c r="N3" s="60"/>
    </row>
    <row r="4" spans="1:15" ht="229.5" x14ac:dyDescent="0.25">
      <c r="A4" s="4"/>
      <c r="B4" s="6"/>
      <c r="C4" s="6" t="s">
        <v>71</v>
      </c>
      <c r="D4" s="6" t="s">
        <v>72</v>
      </c>
      <c r="E4" s="6" t="s">
        <v>73</v>
      </c>
      <c r="F4" s="6" t="s">
        <v>74</v>
      </c>
      <c r="G4" s="6" t="s">
        <v>71</v>
      </c>
      <c r="H4" s="6" t="s">
        <v>75</v>
      </c>
      <c r="I4" s="6" t="s">
        <v>76</v>
      </c>
      <c r="J4" s="6" t="s">
        <v>77</v>
      </c>
      <c r="K4" s="6" t="s">
        <v>78</v>
      </c>
      <c r="L4" s="60" t="s">
        <v>84</v>
      </c>
      <c r="M4" s="60"/>
      <c r="N4" s="8" t="s">
        <v>86</v>
      </c>
    </row>
    <row r="5" spans="1:15" ht="303" customHeight="1" x14ac:dyDescent="0.25">
      <c r="A5" s="4"/>
      <c r="B5" s="60"/>
      <c r="C5" s="60" t="s">
        <v>79</v>
      </c>
      <c r="D5" s="60" t="s">
        <v>53</v>
      </c>
      <c r="E5" s="60" t="s">
        <v>80</v>
      </c>
      <c r="F5" s="60"/>
      <c r="G5" s="60"/>
      <c r="H5" s="62" t="s">
        <v>64</v>
      </c>
      <c r="I5" s="60" t="s">
        <v>81</v>
      </c>
      <c r="J5" s="60">
        <v>168</v>
      </c>
      <c r="K5" s="60" t="s">
        <v>83</v>
      </c>
      <c r="L5" s="61" t="s">
        <v>85</v>
      </c>
      <c r="M5" s="61"/>
      <c r="N5" t="s">
        <v>87</v>
      </c>
    </row>
    <row r="6" spans="1:15" x14ac:dyDescent="0.25">
      <c r="A6" s="4"/>
      <c r="B6" s="60"/>
      <c r="C6" s="60"/>
      <c r="D6" s="60"/>
      <c r="E6" s="60"/>
      <c r="F6" s="60"/>
      <c r="G6" s="60"/>
      <c r="H6" s="62"/>
      <c r="I6" s="60"/>
      <c r="J6" s="60"/>
      <c r="K6" s="60"/>
      <c r="L6" s="61"/>
      <c r="M6" s="61"/>
    </row>
    <row r="7" spans="1:15" ht="127.5" x14ac:dyDescent="0.25">
      <c r="A7" s="4"/>
      <c r="B7" s="6"/>
      <c r="C7" s="6"/>
      <c r="D7" s="6" t="s">
        <v>54</v>
      </c>
      <c r="E7" s="6" t="s">
        <v>80</v>
      </c>
      <c r="F7" s="6"/>
      <c r="G7" s="6"/>
      <c r="H7" s="6"/>
      <c r="I7" s="6"/>
      <c r="J7" s="6"/>
      <c r="K7" s="6"/>
      <c r="L7" s="61"/>
      <c r="M7" s="61"/>
    </row>
    <row r="8" spans="1:15" ht="89.25" x14ac:dyDescent="0.25">
      <c r="A8" s="4"/>
      <c r="B8" s="6"/>
      <c r="C8" s="7"/>
      <c r="D8" s="7" t="s">
        <v>58</v>
      </c>
      <c r="E8" s="6" t="s">
        <v>80</v>
      </c>
      <c r="F8" s="6"/>
      <c r="G8" s="6"/>
      <c r="H8" s="6"/>
      <c r="I8" s="6"/>
      <c r="J8" s="6"/>
      <c r="K8" s="6"/>
      <c r="L8" s="61"/>
      <c r="M8" s="61"/>
    </row>
    <row r="9" spans="1:15" ht="89.25" x14ac:dyDescent="0.25">
      <c r="A9" s="4"/>
      <c r="B9" s="6"/>
      <c r="C9" s="6"/>
      <c r="D9" s="6" t="s">
        <v>82</v>
      </c>
      <c r="E9" s="6" t="s">
        <v>80</v>
      </c>
      <c r="F9" s="6"/>
      <c r="G9" s="6"/>
      <c r="H9" s="6"/>
      <c r="I9" s="6"/>
      <c r="J9" s="6"/>
      <c r="K9" s="6"/>
      <c r="L9" s="61"/>
      <c r="M9" s="61"/>
    </row>
    <row r="10" spans="1:15" x14ac:dyDescent="0.25">
      <c r="A10" s="4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5">
        <v>11</v>
      </c>
      <c r="M10" s="65"/>
      <c r="N10" s="8">
        <v>12</v>
      </c>
      <c r="O10" s="8"/>
    </row>
    <row r="11" spans="1:15" x14ac:dyDescent="0.2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5"/>
      <c r="M11" s="65"/>
    </row>
    <row r="12" spans="1:15" ht="15.75" thickBot="1" x14ac:dyDescent="0.3">
      <c r="B12" s="2"/>
      <c r="C12" s="3"/>
      <c r="D12" s="3"/>
      <c r="E12" s="3"/>
      <c r="F12" s="3"/>
      <c r="G12" s="3"/>
      <c r="H12" s="3"/>
      <c r="I12" s="3"/>
      <c r="J12" s="3"/>
      <c r="K12" s="3"/>
      <c r="L12" s="63"/>
      <c r="M12" s="64"/>
    </row>
  </sheetData>
  <mergeCells count="21">
    <mergeCell ref="L12:M12"/>
    <mergeCell ref="L8:M8"/>
    <mergeCell ref="L9:M9"/>
    <mergeCell ref="L10:M10"/>
    <mergeCell ref="L11:M11"/>
    <mergeCell ref="G5:G6"/>
    <mergeCell ref="L5:M6"/>
    <mergeCell ref="L7:M7"/>
    <mergeCell ref="B2:L2"/>
    <mergeCell ref="C3:F3"/>
    <mergeCell ref="L4:M4"/>
    <mergeCell ref="B5:B6"/>
    <mergeCell ref="C5:C6"/>
    <mergeCell ref="D5:D6"/>
    <mergeCell ref="E5:E6"/>
    <mergeCell ref="F5:F6"/>
    <mergeCell ref="G3:N3"/>
    <mergeCell ref="H5:H6"/>
    <mergeCell ref="I5:I6"/>
    <mergeCell ref="J5:J6"/>
    <mergeCell ref="K5:K6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2021-12-28T12:39:07Z</dcterms:modified>
</cp:coreProperties>
</file>