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29102019\"/>
    </mc:Choice>
  </mc:AlternateContent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62913"/>
</workbook>
</file>

<file path=xl/calcChain.xml><?xml version="1.0" encoding="utf-8"?>
<calcChain xmlns="http://schemas.openxmlformats.org/spreadsheetml/2006/main">
  <c r="E71" i="2" l="1"/>
  <c r="C71" i="2"/>
  <c r="C54" i="2"/>
  <c r="C62" i="2" l="1"/>
  <c r="C45" i="2"/>
  <c r="C67" i="2" l="1"/>
  <c r="C61" i="2"/>
  <c r="C53" i="2"/>
  <c r="C44" i="2"/>
  <c r="C38" i="2"/>
  <c r="C30" i="2"/>
  <c r="G33" i="2"/>
  <c r="C21" i="2"/>
  <c r="C20" i="2" s="1"/>
  <c r="C15" i="2"/>
  <c r="C14" i="2" s="1"/>
  <c r="D94" i="2"/>
  <c r="E133" i="2"/>
  <c r="E94" i="2"/>
  <c r="E93" i="2" s="1"/>
  <c r="E92" i="2" s="1"/>
  <c r="E67" i="2"/>
  <c r="E62" i="2"/>
  <c r="C13" i="2" l="1"/>
  <c r="C142" i="2"/>
  <c r="G16" i="2"/>
  <c r="G17" i="2"/>
  <c r="G18" i="2"/>
  <c r="G19" i="2"/>
  <c r="G22" i="2"/>
  <c r="G24" i="2"/>
  <c r="G26" i="2"/>
  <c r="G28" i="2"/>
  <c r="G32" i="2"/>
  <c r="G34" i="2"/>
  <c r="G35" i="2"/>
  <c r="G39" i="2"/>
  <c r="G40" i="2"/>
  <c r="G41" i="2"/>
  <c r="G42" i="2"/>
  <c r="G43" i="2"/>
  <c r="G46" i="2"/>
  <c r="G47" i="2"/>
  <c r="G48" i="2"/>
  <c r="G49" i="2"/>
  <c r="G50" i="2"/>
  <c r="G51" i="2"/>
  <c r="G52" i="2"/>
  <c r="G55" i="2"/>
  <c r="G56" i="2"/>
  <c r="G57" i="2"/>
  <c r="G59" i="2"/>
  <c r="G62" i="2"/>
  <c r="G65" i="2"/>
  <c r="G66" i="2"/>
  <c r="G67" i="2"/>
  <c r="G68" i="2"/>
  <c r="G69" i="2"/>
  <c r="G70" i="2"/>
  <c r="G71" i="2"/>
  <c r="G72" i="2"/>
  <c r="G73" i="2"/>
  <c r="G74" i="2"/>
  <c r="G76" i="2"/>
  <c r="G77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20" i="2"/>
  <c r="G121" i="2"/>
  <c r="G122" i="2"/>
  <c r="G123" i="2"/>
  <c r="G124" i="2"/>
  <c r="G127" i="2"/>
  <c r="G128" i="2"/>
  <c r="G133" i="2"/>
  <c r="G134" i="2"/>
  <c r="G135" i="2"/>
  <c r="G136" i="2"/>
  <c r="G137" i="2"/>
  <c r="G138" i="2"/>
  <c r="G139" i="2"/>
  <c r="G140" i="2"/>
  <c r="G141" i="2"/>
  <c r="E61" i="2" l="1"/>
  <c r="G61" i="2" s="1"/>
  <c r="E45" i="2"/>
  <c r="E38" i="2"/>
  <c r="G38" i="2" s="1"/>
  <c r="E31" i="2"/>
  <c r="E21" i="2"/>
  <c r="E15" i="2"/>
  <c r="E54" i="2" l="1"/>
  <c r="E53" i="2" s="1"/>
  <c r="G53" i="2" s="1"/>
  <c r="G58" i="2"/>
  <c r="E44" i="2"/>
  <c r="G44" i="2" s="1"/>
  <c r="G45" i="2"/>
  <c r="E30" i="2"/>
  <c r="G30" i="2" s="1"/>
  <c r="G31" i="2"/>
  <c r="E20" i="2"/>
  <c r="G20" i="2" s="1"/>
  <c r="G21" i="2"/>
  <c r="E14" i="2"/>
  <c r="G15" i="2"/>
  <c r="D15" i="2"/>
  <c r="D14" i="2" s="1"/>
  <c r="D21" i="2"/>
  <c r="D20" i="2" s="1"/>
  <c r="D31" i="2"/>
  <c r="D30" i="2" s="1"/>
  <c r="D38" i="2"/>
  <c r="D45" i="2"/>
  <c r="D44" i="2" s="1"/>
  <c r="D54" i="2"/>
  <c r="D53" i="2" s="1"/>
  <c r="D61" i="2"/>
  <c r="D133" i="2"/>
  <c r="D93" i="2" s="1"/>
  <c r="D92" i="2" s="1"/>
  <c r="F130" i="2"/>
  <c r="F129" i="2"/>
  <c r="F111" i="2"/>
  <c r="F110" i="2"/>
  <c r="F109" i="2"/>
  <c r="F108" i="2"/>
  <c r="E13" i="2" l="1"/>
  <c r="E142" i="2" s="1"/>
  <c r="G54" i="2"/>
  <c r="D13" i="2"/>
  <c r="D142" i="2" s="1"/>
  <c r="G14" i="2"/>
  <c r="F14" i="2"/>
  <c r="F15" i="2"/>
  <c r="F16" i="2"/>
  <c r="F17" i="2"/>
  <c r="F18" i="2"/>
  <c r="F19" i="2"/>
  <c r="F20" i="2"/>
  <c r="F21" i="2"/>
  <c r="F23" i="2"/>
  <c r="F25" i="2"/>
  <c r="F27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5" i="2"/>
  <c r="F66" i="2"/>
  <c r="F71" i="2"/>
  <c r="F72" i="2"/>
  <c r="F73" i="2"/>
  <c r="F74" i="2"/>
  <c r="F76" i="2"/>
  <c r="F77" i="2"/>
  <c r="F78" i="2"/>
  <c r="F83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31" i="2"/>
  <c r="F132" i="2"/>
  <c r="F133" i="2"/>
  <c r="F134" i="2"/>
  <c r="F135" i="2"/>
  <c r="F136" i="2"/>
  <c r="F137" i="2"/>
  <c r="F138" i="2"/>
  <c r="F139" i="2"/>
  <c r="F140" i="2"/>
  <c r="F141" i="2"/>
  <c r="G13" i="2" l="1"/>
  <c r="F13" i="2"/>
  <c r="G142" i="2" l="1"/>
  <c r="F142" i="2"/>
</calcChain>
</file>

<file path=xl/sharedStrings.xml><?xml version="1.0" encoding="utf-8"?>
<sst xmlns="http://schemas.openxmlformats.org/spreadsheetml/2006/main" count="269" uniqueCount="257">
  <si>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</si>
  <si>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</si>
  <si>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</si>
  <si>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</si>
  <si>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</si>
  <si>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</si>
  <si>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</si>
  <si>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</si>
  <si>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</si>
  <si>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</si>
  <si>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</si>
  <si>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</si>
  <si>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</si>
  <si>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</si>
  <si>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</si>
  <si>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</si>
  <si>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</si>
  <si>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</si>
  <si>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</si>
  <si>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</si>
  <si>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</si>
  <si>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</si>
  <si>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</si>
  <si>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</si>
  <si>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</si>
  <si>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</si>
  <si>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</si>
  <si>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</si>
  <si>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</si>
  <si>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</si>
  <si>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</si>
  <si>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</si>
  <si>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</si>
  <si>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</si>
  <si>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</si>
  <si>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</si>
  <si>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</si>
  <si>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</si>
  <si>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</si>
  <si>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</si>
  <si>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</si>
  <si>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</si>
  <si>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</si>
  <si>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</si>
  <si>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</si>
  <si>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</si>
  <si>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</si>
  <si>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</si>
  <si>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</si>
  <si>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</si>
  <si>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</si>
  <si>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</si>
  <si>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</si>
  <si>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</si>
  <si>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</si>
  <si>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</si>
  <si>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</si>
  <si>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</si>
  <si>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</si>
  <si>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</si>
  <si>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</si>
  <si>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</si>
  <si>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</si>
  <si>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</si>
  <si>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</si>
  <si>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</si>
  <si>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</si>
  <si>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</si>
  <si>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</si>
  <si>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</si>
  <si>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</si>
  <si>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</si>
  <si>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</si>
  <si>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</si>
  <si>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</si>
  <si>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</si>
  <si>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</si>
  <si>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</si>
  <si>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</si>
  <si>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</si>
  <si>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</si>
  <si>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</si>
  <si>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</si>
  <si>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</si>
  <si>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</si>
  <si>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</si>
  <si>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</si>
  <si>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</si>
  <si>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</si>
  <si>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</si>
  <si>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</si>
  <si>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</si>
  <si>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</si>
  <si>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</si>
  <si>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</si>
  <si>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</si>
  <si>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</si>
  <si>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</si>
  <si>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</si>
  <si>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</si>
  <si>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</si>
  <si>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</si>
  <si>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</si>
  <si>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</si>
  <si>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</si>
  <si>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</si>
  <si>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</si>
  <si>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</si>
  <si>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</si>
  <si>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</si>
  <si>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</si>
  <si>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</si>
  <si>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</si>
  <si>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</si>
  <si>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</si>
  <si>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</si>
  <si>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</si>
  <si>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</si>
  <si>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</si>
  <si>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</si>
  <si>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</si>
  <si>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</si>
  <si>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</si>
  <si>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</si>
  <si>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</si>
  <si>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</si>
  <si>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</si>
  <si>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</si>
  <si>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</si>
  <si>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</si>
  <si>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</si>
  <si>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</si>
  <si>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</si>
  <si>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</si>
  <si>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</si>
  <si>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</si>
  <si>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</si>
  <si>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</si>
  <si>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</si>
  <si>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</si>
  <si>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</si>
  <si>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</si>
  <si>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</si>
  <si>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</si>
  <si>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</si>
  <si>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</si>
  <si>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</si>
  <si>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</si>
  <si>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</si>
  <si>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</si>
  <si>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</si>
  <si>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</si>
  <si>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</si>
  <si>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</si>
  <si>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</si>
  <si>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</si>
  <si>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</si>
  <si>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</si>
  <si>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</si>
  <si>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</si>
  <si>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</si>
  <si>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</si>
  <si>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</si>
  <si>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</si>
  <si>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</si>
  <si>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</si>
  <si>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</si>
  <si>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</si>
  <si>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</si>
  <si>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</si>
  <si>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</si>
  <si>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</si>
  <si>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</si>
  <si>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</si>
  <si>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</si>
  <si>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</si>
  <si>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</si>
  <si>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</si>
  <si>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</si>
  <si>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</si>
  <si>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Уточненные назначения на 2019 год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</si>
  <si>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</si>
  <si>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</si>
  <si>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</si>
  <si>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</si>
  <si>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</si>
  <si>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</si>
  <si>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</si>
  <si>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</si>
  <si>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</si>
  <si>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</si>
  <si>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</si>
  <si>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</si>
  <si>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</si>
  <si>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</si>
  <si>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</si>
  <si>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</si>
  <si>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</si>
  <si>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</si>
  <si>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</si>
  <si>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</si>
  <si>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</si>
  <si>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</si>
  <si>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</si>
  <si>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</si>
  <si>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</si>
  <si>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</si>
  <si>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</si>
  <si>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</si>
  <si>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</si>
  <si>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</si>
  <si>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</si>
  <si>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</si>
  <si>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</si>
  <si>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</si>
  <si>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</si>
  <si>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</si>
  <si>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</si>
  <si>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</si>
  <si>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</si>
  <si>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</si>
  <si>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</si>
  <si>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</si>
  <si>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</si>
  <si>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</si>
  <si>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</si>
  <si>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</si>
  <si>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</si>
  <si>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</si>
  <si>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</si>
  <si>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</si>
  <si>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</si>
  <si>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</si>
  <si>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Темп роста 2019 года к соответствующему периоду 2018 года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</si>
  <si>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</si>
  <si>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</si>
  <si>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</si>
  <si>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</si>
  <si>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</si>
  <si>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</si>
  <si>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</si>
  <si>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</si>
  <si>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000 1130206000 0000 130</t>
  </si>
  <si>
    <t>Доходы, поступающие в порядке возмещения расходов, понесенных в связи с эксплуатацией имущества</t>
  </si>
  <si>
    <t>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</si>
  <si>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</si>
  <si>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000 11600600001 0000 140</t>
  </si>
  <si>
    <t xml:space="preserve">  Денежные взыскания (штрафы) за нарушение законодательства о приенении контрольно-кассовой техники при осуществлении наличных денежных расчетов и (или)расчетов с использованием платежных карт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</si>
  <si>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</si>
  <si>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</si>
  <si>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</si>
  <si>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</si>
  <si>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</si>
  <si>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</si>
  <si>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бюджета муниципального образования "Жирятинский район" за 9 месяцев 2019г.</t>
  </si>
  <si>
    <t>Кассовое исполнение за 9 месяцев 2019 года</t>
  </si>
  <si>
    <t>Кассовое исполение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</si>
</sst>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3" fillId="0" borderId="51" xfId="9" applyNumberFormat="1" applyBorder="1" applyProtection="1">
      <protection locked="0"/>
    </xf>
    <xf numFmtId="43" fontId="13" fillId="0" borderId="51" xfId="185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165" fontId="3" fillId="0" borderId="51" xfId="184" applyNumberFormat="1" applyFont="1" applyBorder="1" applyProtection="1">
      <protection locked="0"/>
    </xf>
    <xf numFmtId="49" fontId="14" fillId="0" borderId="51" xfId="38" applyNumberFormat="1" applyFont="1" applyBorder="1" applyProtection="1">
      <alignment horizontal="center"/>
      <protection locked="0"/>
    </xf>
    <xf numFmtId="0" fontId="14" fillId="0" borderId="51" xfId="36" applyNumberFormat="1" applyFont="1" applyBorder="1" applyAlignment="1" applyProtection="1">
      <alignment wrapText="1"/>
      <protection locked="0"/>
    </xf>
    <xf numFmtId="43" fontId="14" fillId="0" borderId="51" xfId="185" applyFont="1" applyBorder="1" applyAlignment="1" applyProtection="1">
      <alignment wrapText="1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5" fontId="14" fillId="0" borderId="51" xfId="184" applyNumberFormat="1" applyFont="1" applyBorder="1" applyAlignment="1" applyProtection="1">
      <alignment horizontal="right"/>
      <protection locked="0"/>
    </xf>
    <xf numFmtId="165" fontId="6" fillId="0" borderId="51" xfId="184" applyNumberFormat="1" applyFont="1" applyBorder="1" applyProtection="1">
      <protection locked="0"/>
    </xf>
    <xf numFmtId="4" fontId="14" fillId="0" borderId="51" xfId="29" applyNumberFormat="1" applyFont="1" applyBorder="1" applyProtection="1">
      <alignment horizontal="right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0" fontId="16" fillId="0" borderId="51" xfId="0" applyFont="1" applyBorder="1" applyProtection="1">
      <protection locked="0"/>
    </xf>
    <xf numFmtId="43" fontId="18" fillId="0" borderId="51" xfId="185" applyFont="1" applyBorder="1" applyAlignment="1" applyProtection="1">
      <alignment wrapText="1"/>
      <protection locked="0"/>
    </xf>
    <xf numFmtId="0" fontId="18" fillId="0" borderId="0" xfId="0" applyFont="1" applyProtection="1">
      <protection locked="0"/>
    </xf>
    <xf numFmtId="43" fontId="16" fillId="0" borderId="51" xfId="185" applyFont="1" applyBorder="1" applyAlignment="1" applyProtection="1">
      <alignment wrapText="1"/>
      <protection locked="0"/>
    </xf>
    <xf numFmtId="43" fontId="15" fillId="0" borderId="51" xfId="185" applyFont="1" applyBorder="1" applyAlignment="1" applyProtection="1">
      <alignment wrapText="1"/>
      <protection locked="0"/>
    </xf>
    <xf numFmtId="43" fontId="15" fillId="0" borderId="53" xfId="185" applyFont="1" applyBorder="1" applyAlignment="1" applyProtection="1">
      <alignment wrapText="1"/>
      <protection locked="0"/>
    </xf>
    <xf numFmtId="43" fontId="15" fillId="0" borderId="51" xfId="185" applyFont="1" applyBorder="1" applyAlignment="1" applyProtection="1">
      <alignment wrapText="1"/>
    </xf>
    <xf numFmtId="0" fontId="15" fillId="0" borderId="51" xfId="36" applyNumberFormat="1" applyFont="1" applyBorder="1" applyAlignment="1" applyProtection="1">
      <alignment wrapText="1"/>
      <protection locked="0"/>
    </xf>
    <xf numFmtId="0" fontId="15" fillId="0" borderId="51" xfId="16" applyNumberFormat="1" applyFont="1" applyBorder="1" applyAlignment="1" applyProtection="1">
      <protection locked="0"/>
    </xf>
    <xf numFmtId="43" fontId="16" fillId="0" borderId="51" xfId="185" applyFont="1" applyBorder="1" applyProtection="1">
      <protection locked="0"/>
    </xf>
    <xf numFmtId="49" fontId="16" fillId="0" borderId="51" xfId="38" applyNumberFormat="1" applyFont="1" applyBorder="1" applyProtection="1">
      <alignment horizontal="center"/>
      <protection locked="0"/>
    </xf>
    <xf numFmtId="0" fontId="16" fillId="0" borderId="51" xfId="36" applyNumberFormat="1" applyFont="1" applyBorder="1" applyAlignment="1" applyProtection="1">
      <alignment wrapText="1"/>
      <protection locked="0"/>
    </xf>
    <xf numFmtId="165" fontId="16" fillId="0" borderId="51" xfId="184" applyNumberFormat="1" applyFont="1" applyBorder="1" applyAlignment="1" applyProtection="1">
      <alignment horizontal="right"/>
      <protection locked="0"/>
    </xf>
    <xf numFmtId="165" fontId="19" fillId="0" borderId="51" xfId="184" applyNumberFormat="1" applyFont="1" applyBorder="1" applyProtection="1">
      <protection locked="0"/>
    </xf>
    <xf numFmtId="0" fontId="13" fillId="0" borderId="51" xfId="9" applyNumberFormat="1" applyFont="1" applyBorder="1" applyAlignment="1" applyProtection="1">
      <alignment wrapText="1"/>
      <protection locked="0"/>
    </xf>
    <xf numFmtId="0" fontId="15" fillId="0" borderId="51" xfId="0" applyFont="1" applyBorder="1" applyAlignment="1">
      <alignment wrapText="1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1" xfId="5" applyNumberFormat="1" applyFont="1" applyAlignment="1" applyProtection="1">
      <alignment horizontal="right"/>
    </xf>
    <xf numFmtId="0" fontId="13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view="pageBreakPreview" zoomScale="60" zoomScaleNormal="100" workbookViewId="0">
      <pane ySplit="1" topLeftCell="A2" activePane="bottomLeft" state="frozen"/>
      <selection pane="bottomLeft" activeCell="H8" sqref="H8"/>
    </sheetView>
  </sheetViews>
  <sheetFormatPr defaultRowHeight="15" x14ac:dyDescent="0.25"/>
  <cols>
    <col min="1" max="1" width="26.140625" style="1" customWidth="1"/>
    <col min="2" max="2" width="60" style="1" customWidth="1"/>
    <col min="3" max="3" width="20.7109375" style="1" customWidth="1"/>
    <col min="4" max="4" width="17.140625" style="1" customWidth="1"/>
    <col min="5" max="5" width="18.7109375" style="1" customWidth="1"/>
    <col min="6" max="6" width="16.140625" style="1" customWidth="1"/>
    <col min="7" max="7" width="15" style="1" customWidth="1"/>
    <col min="8" max="16384" width="9.140625" style="1"/>
  </cols>
  <sheetData>
    <row r="1" spans="1:7" ht="17.100000000000001" customHeight="1" x14ac:dyDescent="0.25">
      <c r="A1" s="74"/>
      <c r="B1" s="74"/>
      <c r="C1" s="35"/>
      <c r="D1" s="2"/>
      <c r="E1" s="3"/>
      <c r="F1" s="3"/>
      <c r="G1" s="3"/>
    </row>
    <row r="2" spans="1:7" ht="17.100000000000001" customHeight="1" x14ac:dyDescent="0.25">
      <c r="A2" s="74"/>
      <c r="B2" s="74"/>
      <c r="C2" s="35"/>
      <c r="D2" s="72"/>
      <c r="E2" s="72"/>
      <c r="F2" s="72"/>
      <c r="G2" s="31"/>
    </row>
    <row r="3" spans="1:7" ht="14.1" customHeight="1" x14ac:dyDescent="0.25">
      <c r="A3" s="4"/>
      <c r="B3" s="4"/>
      <c r="C3" s="4"/>
      <c r="D3" s="5"/>
      <c r="E3" s="32"/>
      <c r="F3" s="32"/>
      <c r="G3" s="32"/>
    </row>
    <row r="4" spans="1:7" ht="14.1" customHeight="1" x14ac:dyDescent="0.25">
      <c r="A4" s="6"/>
      <c r="B4" s="7"/>
      <c r="C4" s="7"/>
      <c r="D4" s="72"/>
      <c r="E4" s="72"/>
      <c r="F4" s="72"/>
      <c r="G4" s="31"/>
    </row>
    <row r="5" spans="1:7" ht="14.1" customHeight="1" x14ac:dyDescent="0.25">
      <c r="A5" s="9"/>
      <c r="B5" s="10"/>
      <c r="C5" s="10"/>
      <c r="D5" s="72"/>
      <c r="E5" s="72"/>
      <c r="F5" s="72"/>
      <c r="G5" s="31"/>
    </row>
    <row r="6" spans="1:7" ht="14.1" customHeight="1" x14ac:dyDescent="0.25">
      <c r="A6" s="11"/>
      <c r="B6" s="12"/>
      <c r="C6" s="12"/>
      <c r="D6" s="8"/>
      <c r="E6" s="33"/>
      <c r="F6" s="33"/>
      <c r="G6" s="3"/>
    </row>
    <row r="7" spans="1:7" ht="15" customHeight="1" x14ac:dyDescent="0.25">
      <c r="A7" s="13"/>
      <c r="B7" s="13"/>
      <c r="C7" s="13"/>
      <c r="D7" s="13"/>
      <c r="E7" s="14"/>
      <c r="F7" s="14"/>
      <c r="G7" s="3"/>
    </row>
    <row r="8" spans="1:7" ht="12.95" customHeight="1" x14ac:dyDescent="0.25">
      <c r="A8" s="73" t="s">
        <v>254</v>
      </c>
      <c r="B8" s="73"/>
      <c r="C8" s="73"/>
      <c r="D8" s="73"/>
      <c r="E8" s="73"/>
      <c r="F8" s="73"/>
      <c r="G8" s="3"/>
    </row>
    <row r="9" spans="1:7" ht="24.75" customHeight="1" x14ac:dyDescent="0.25">
      <c r="A9" s="15"/>
      <c r="B9" s="11"/>
      <c r="C9" s="11"/>
      <c r="D9" s="12"/>
      <c r="E9" s="14"/>
      <c r="F9" s="14"/>
      <c r="G9" s="3"/>
    </row>
    <row r="10" spans="1:7" ht="11.25" customHeight="1" x14ac:dyDescent="0.25">
      <c r="A10" s="66" t="s">
        <v>148</v>
      </c>
      <c r="B10" s="64" t="s">
        <v>149</v>
      </c>
      <c r="C10" s="70" t="s">
        <v>256</v>
      </c>
      <c r="D10" s="68" t="s">
        <v>180</v>
      </c>
      <c r="E10" s="68" t="s">
        <v>255</v>
      </c>
      <c r="F10" s="68" t="s">
        <v>150</v>
      </c>
      <c r="G10" s="62" t="s">
        <v>233</v>
      </c>
    </row>
    <row r="11" spans="1:7" ht="72" customHeight="1" x14ac:dyDescent="0.25">
      <c r="A11" s="67"/>
      <c r="B11" s="65"/>
      <c r="C11" s="71"/>
      <c r="D11" s="69"/>
      <c r="E11" s="69"/>
      <c r="F11" s="69"/>
      <c r="G11" s="63"/>
    </row>
    <row r="12" spans="1:7" ht="12" customHeight="1" x14ac:dyDescent="0.25">
      <c r="A12" s="17" t="s">
        <v>0</v>
      </c>
      <c r="B12" s="17" t="s">
        <v>1</v>
      </c>
      <c r="C12" s="17"/>
      <c r="D12" s="18" t="s">
        <v>2</v>
      </c>
      <c r="E12" s="18" t="s">
        <v>3</v>
      </c>
      <c r="F12" s="18"/>
      <c r="G12" s="36"/>
    </row>
    <row r="13" spans="1:7" ht="25.5" customHeight="1" x14ac:dyDescent="0.25">
      <c r="A13" s="40" t="s">
        <v>5</v>
      </c>
      <c r="B13" s="41" t="s">
        <v>4</v>
      </c>
      <c r="C13" s="42">
        <f>C14+C20+C30+C38+C44+C53+C61+C67+C71+C89</f>
        <v>26122912.319999997</v>
      </c>
      <c r="D13" s="46">
        <f>D14+D20+D30+D38+D44+D53+D61+D71</f>
        <v>42882395</v>
      </c>
      <c r="E13" s="46">
        <f>E14+E20+E30+E38+E44+E53+E61+E67+E71+E89</f>
        <v>31039672.239999998</v>
      </c>
      <c r="F13" s="44">
        <f>E13/D13</f>
        <v>0.72383252474587756</v>
      </c>
      <c r="G13" s="45">
        <f>E13/C13</f>
        <v>1.1882163772465628</v>
      </c>
    </row>
    <row r="14" spans="1:7" ht="28.5" customHeight="1" x14ac:dyDescent="0.25">
      <c r="A14" s="40" t="s">
        <v>7</v>
      </c>
      <c r="B14" s="41" t="s">
        <v>6</v>
      </c>
      <c r="C14" s="42">
        <f>C15</f>
        <v>18671275.879999999</v>
      </c>
      <c r="D14" s="46">
        <f>D15</f>
        <v>31323180</v>
      </c>
      <c r="E14" s="46">
        <f>E15</f>
        <v>22934426.399999999</v>
      </c>
      <c r="F14" s="44">
        <f t="shared" ref="F14:F91" si="0">E14/D14</f>
        <v>0.73218703848076727</v>
      </c>
      <c r="G14" s="45">
        <f t="shared" ref="G14:G77" si="1">E14/C14</f>
        <v>1.2283266846571816</v>
      </c>
    </row>
    <row r="15" spans="1:7" ht="15" customHeight="1" x14ac:dyDescent="0.25">
      <c r="A15" s="40" t="s">
        <v>9</v>
      </c>
      <c r="B15" s="41" t="s">
        <v>8</v>
      </c>
      <c r="C15" s="42">
        <f>C16+C17+C18+C19</f>
        <v>18671275.879999999</v>
      </c>
      <c r="D15" s="46">
        <f>D16+D17+D18+D19</f>
        <v>31323180</v>
      </c>
      <c r="E15" s="46">
        <f>E16+E17+E18+E19</f>
        <v>22934426.399999999</v>
      </c>
      <c r="F15" s="44">
        <f t="shared" si="0"/>
        <v>0.73218703848076727</v>
      </c>
      <c r="G15" s="45">
        <f t="shared" si="1"/>
        <v>1.2283266846571816</v>
      </c>
    </row>
    <row r="16" spans="1:7" ht="78" customHeight="1" x14ac:dyDescent="0.25">
      <c r="A16" s="20" t="s">
        <v>11</v>
      </c>
      <c r="B16" s="22" t="s">
        <v>10</v>
      </c>
      <c r="C16" s="37">
        <v>18231094.43</v>
      </c>
      <c r="D16" s="19">
        <v>30995595</v>
      </c>
      <c r="E16" s="19">
        <v>22539040.829999998</v>
      </c>
      <c r="F16" s="34">
        <f t="shared" si="0"/>
        <v>0.7271691616179653</v>
      </c>
      <c r="G16" s="39">
        <f t="shared" si="1"/>
        <v>1.2362966423404127</v>
      </c>
    </row>
    <row r="17" spans="1:7" ht="125.25" customHeight="1" x14ac:dyDescent="0.25">
      <c r="A17" s="20" t="s">
        <v>13</v>
      </c>
      <c r="B17" s="22" t="s">
        <v>12</v>
      </c>
      <c r="C17" s="37">
        <v>171725.7</v>
      </c>
      <c r="D17" s="29">
        <v>188650</v>
      </c>
      <c r="E17" s="29">
        <v>96448.47</v>
      </c>
      <c r="F17" s="34">
        <f t="shared" si="0"/>
        <v>0.51125613570103368</v>
      </c>
      <c r="G17" s="39">
        <f t="shared" si="1"/>
        <v>0.56164260794977106</v>
      </c>
    </row>
    <row r="18" spans="1:7" ht="45.75" customHeight="1" x14ac:dyDescent="0.25">
      <c r="A18" s="20" t="s">
        <v>15</v>
      </c>
      <c r="B18" s="22" t="s">
        <v>14</v>
      </c>
      <c r="C18" s="37">
        <v>188835.09</v>
      </c>
      <c r="D18" s="29">
        <v>40425</v>
      </c>
      <c r="E18" s="29">
        <v>169219.26</v>
      </c>
      <c r="F18" s="34">
        <f t="shared" si="0"/>
        <v>4.1860051948051948</v>
      </c>
      <c r="G18" s="39">
        <f t="shared" si="1"/>
        <v>0.896121901919818</v>
      </c>
    </row>
    <row r="19" spans="1:7" ht="92.25" customHeight="1" x14ac:dyDescent="0.25">
      <c r="A19" s="20" t="s">
        <v>17</v>
      </c>
      <c r="B19" s="22" t="s">
        <v>16</v>
      </c>
      <c r="C19" s="37">
        <v>79620.66</v>
      </c>
      <c r="D19" s="29">
        <v>98510</v>
      </c>
      <c r="E19" s="29">
        <v>129717.84</v>
      </c>
      <c r="F19" s="34">
        <f t="shared" si="0"/>
        <v>1.316798700639529</v>
      </c>
      <c r="G19" s="39">
        <f t="shared" si="1"/>
        <v>1.6291982508057581</v>
      </c>
    </row>
    <row r="20" spans="1:7" ht="31.5" customHeight="1" x14ac:dyDescent="0.25">
      <c r="A20" s="40" t="s">
        <v>19</v>
      </c>
      <c r="B20" s="41" t="s">
        <v>18</v>
      </c>
      <c r="C20" s="42">
        <f>C21</f>
        <v>4273623.2500000009</v>
      </c>
      <c r="D20" s="43">
        <f>D21</f>
        <v>6019966</v>
      </c>
      <c r="E20" s="43">
        <f>E21</f>
        <v>4989288.54</v>
      </c>
      <c r="F20" s="44">
        <f t="shared" si="0"/>
        <v>0.82879015263541356</v>
      </c>
      <c r="G20" s="45">
        <f t="shared" si="1"/>
        <v>1.1674610156615932</v>
      </c>
    </row>
    <row r="21" spans="1:7" ht="28.5" customHeight="1" x14ac:dyDescent="0.25">
      <c r="A21" s="20" t="s">
        <v>21</v>
      </c>
      <c r="B21" s="22" t="s">
        <v>20</v>
      </c>
      <c r="C21" s="37">
        <f>C22+C24+C26+C28</f>
        <v>4273623.2500000009</v>
      </c>
      <c r="D21" s="29">
        <f>D23+D25+D27+D29</f>
        <v>6019966</v>
      </c>
      <c r="E21" s="29">
        <f>E23+E25+E27+E29</f>
        <v>4989288.54</v>
      </c>
      <c r="F21" s="34">
        <f t="shared" si="0"/>
        <v>0.82879015263541356</v>
      </c>
      <c r="G21" s="39">
        <f t="shared" si="1"/>
        <v>1.1674610156615932</v>
      </c>
    </row>
    <row r="22" spans="1:7" ht="73.5" customHeight="1" x14ac:dyDescent="0.25">
      <c r="A22" s="20" t="s">
        <v>23</v>
      </c>
      <c r="B22" s="22" t="s">
        <v>22</v>
      </c>
      <c r="C22" s="37">
        <v>1861078.21</v>
      </c>
      <c r="D22" s="29"/>
      <c r="E22" s="29"/>
      <c r="F22" s="34"/>
      <c r="G22" s="39">
        <f t="shared" si="1"/>
        <v>0</v>
      </c>
    </row>
    <row r="23" spans="1:7" ht="112.5" customHeight="1" x14ac:dyDescent="0.25">
      <c r="A23" s="20" t="s">
        <v>234</v>
      </c>
      <c r="B23" s="22" t="s">
        <v>238</v>
      </c>
      <c r="C23" s="37"/>
      <c r="D23" s="29">
        <v>2182999</v>
      </c>
      <c r="E23" s="29">
        <v>2258554.16</v>
      </c>
      <c r="F23" s="34">
        <f t="shared" si="0"/>
        <v>1.0346107167250191</v>
      </c>
      <c r="G23" s="39"/>
    </row>
    <row r="24" spans="1:7" ht="76.5" customHeight="1" x14ac:dyDescent="0.25">
      <c r="A24" s="20" t="s">
        <v>25</v>
      </c>
      <c r="B24" s="22" t="s">
        <v>24</v>
      </c>
      <c r="C24" s="37">
        <v>16880.349999999999</v>
      </c>
      <c r="D24" s="29"/>
      <c r="E24" s="29"/>
      <c r="F24" s="34"/>
      <c r="G24" s="39">
        <f t="shared" si="1"/>
        <v>0</v>
      </c>
    </row>
    <row r="25" spans="1:7" ht="144" customHeight="1" x14ac:dyDescent="0.25">
      <c r="A25" s="20" t="s">
        <v>235</v>
      </c>
      <c r="B25" s="22" t="s">
        <v>239</v>
      </c>
      <c r="C25" s="37"/>
      <c r="D25" s="29">
        <v>15294</v>
      </c>
      <c r="E25" s="29">
        <v>17170.96</v>
      </c>
      <c r="F25" s="34">
        <f t="shared" si="0"/>
        <v>1.1227252517327055</v>
      </c>
      <c r="G25" s="39"/>
    </row>
    <row r="26" spans="1:7" ht="96.75" customHeight="1" x14ac:dyDescent="0.25">
      <c r="A26" s="20" t="s">
        <v>27</v>
      </c>
      <c r="B26" s="22" t="s">
        <v>26</v>
      </c>
      <c r="C26" s="37">
        <v>2812539.08</v>
      </c>
      <c r="D26" s="29"/>
      <c r="E26" s="29"/>
      <c r="F26" s="34"/>
      <c r="G26" s="39">
        <f t="shared" si="1"/>
        <v>0</v>
      </c>
    </row>
    <row r="27" spans="1:7" ht="125.25" customHeight="1" x14ac:dyDescent="0.25">
      <c r="A27" s="20" t="s">
        <v>236</v>
      </c>
      <c r="B27" s="22" t="s">
        <v>240</v>
      </c>
      <c r="C27" s="37"/>
      <c r="D27" s="29">
        <v>4227608</v>
      </c>
      <c r="E27" s="29">
        <v>3095552.8</v>
      </c>
      <c r="F27" s="34">
        <f t="shared" si="0"/>
        <v>0.73222323356375518</v>
      </c>
      <c r="G27" s="39"/>
    </row>
    <row r="28" spans="1:7" ht="81" customHeight="1" x14ac:dyDescent="0.25">
      <c r="A28" s="20" t="s">
        <v>29</v>
      </c>
      <c r="B28" s="22" t="s">
        <v>28</v>
      </c>
      <c r="C28" s="37">
        <v>-416874.39</v>
      </c>
      <c r="D28" s="29"/>
      <c r="E28" s="29"/>
      <c r="F28" s="34"/>
      <c r="G28" s="39">
        <f t="shared" si="1"/>
        <v>0</v>
      </c>
    </row>
    <row r="29" spans="1:7" ht="132.75" customHeight="1" x14ac:dyDescent="0.25">
      <c r="A29" s="20" t="s">
        <v>237</v>
      </c>
      <c r="B29" s="22" t="s">
        <v>241</v>
      </c>
      <c r="C29" s="37"/>
      <c r="D29" s="29">
        <v>-405935</v>
      </c>
      <c r="E29" s="29">
        <v>-381989.38</v>
      </c>
      <c r="F29" s="34">
        <f t="shared" si="0"/>
        <v>0.9410111963738037</v>
      </c>
      <c r="G29" s="39"/>
    </row>
    <row r="30" spans="1:7" ht="15" customHeight="1" x14ac:dyDescent="0.25">
      <c r="A30" s="40" t="s">
        <v>31</v>
      </c>
      <c r="B30" s="41" t="s">
        <v>30</v>
      </c>
      <c r="C30" s="42">
        <f>C32+C33+C34+C36</f>
        <v>1011219.73</v>
      </c>
      <c r="D30" s="43">
        <f>D31+D34</f>
        <v>1293200</v>
      </c>
      <c r="E30" s="43">
        <f>E31+E34</f>
        <v>1190740.75</v>
      </c>
      <c r="F30" s="44">
        <f t="shared" si="0"/>
        <v>0.9207707624497371</v>
      </c>
      <c r="G30" s="45">
        <f t="shared" si="1"/>
        <v>1.1775291904164094</v>
      </c>
    </row>
    <row r="31" spans="1:7" ht="27" customHeight="1" x14ac:dyDescent="0.25">
      <c r="A31" s="20" t="s">
        <v>33</v>
      </c>
      <c r="B31" s="22" t="s">
        <v>32</v>
      </c>
      <c r="C31" s="37">
        <v>812042.58</v>
      </c>
      <c r="D31" s="29">
        <f>D32</f>
        <v>1114000</v>
      </c>
      <c r="E31" s="29">
        <f>E32+E33</f>
        <v>959472.97</v>
      </c>
      <c r="F31" s="34">
        <f t="shared" si="0"/>
        <v>0.86128632854578091</v>
      </c>
      <c r="G31" s="39">
        <f t="shared" si="1"/>
        <v>1.181554999246468</v>
      </c>
    </row>
    <row r="32" spans="1:7" ht="27" customHeight="1" x14ac:dyDescent="0.25">
      <c r="A32" s="20" t="s">
        <v>34</v>
      </c>
      <c r="B32" s="22" t="s">
        <v>32</v>
      </c>
      <c r="C32" s="37">
        <v>811003.21</v>
      </c>
      <c r="D32" s="29">
        <v>1114000</v>
      </c>
      <c r="E32" s="29">
        <v>959362.44</v>
      </c>
      <c r="F32" s="34">
        <f t="shared" si="0"/>
        <v>0.86118710951526023</v>
      </c>
      <c r="G32" s="39">
        <f t="shared" si="1"/>
        <v>1.1829329750741677</v>
      </c>
    </row>
    <row r="33" spans="1:7" ht="27.75" customHeight="1" x14ac:dyDescent="0.25">
      <c r="A33" s="20" t="s">
        <v>36</v>
      </c>
      <c r="B33" s="22" t="s">
        <v>35</v>
      </c>
      <c r="C33" s="37">
        <v>1039.3699999999999</v>
      </c>
      <c r="D33" s="29"/>
      <c r="E33" s="29">
        <v>110.53</v>
      </c>
      <c r="F33" s="34" t="e">
        <f t="shared" si="0"/>
        <v>#DIV/0!</v>
      </c>
      <c r="G33" s="39">
        <f t="shared" si="1"/>
        <v>0.10634326563206559</v>
      </c>
    </row>
    <row r="34" spans="1:7" ht="15" customHeight="1" x14ac:dyDescent="0.25">
      <c r="A34" s="20" t="s">
        <v>38</v>
      </c>
      <c r="B34" s="22" t="s">
        <v>37</v>
      </c>
      <c r="C34" s="37">
        <v>194677.15</v>
      </c>
      <c r="D34" s="29">
        <v>179200</v>
      </c>
      <c r="E34" s="29">
        <v>231267.78</v>
      </c>
      <c r="F34" s="34">
        <f t="shared" si="0"/>
        <v>1.2905568080357144</v>
      </c>
      <c r="G34" s="39">
        <f t="shared" si="1"/>
        <v>1.1879554431529329</v>
      </c>
    </row>
    <row r="35" spans="1:7" ht="15" customHeight="1" x14ac:dyDescent="0.25">
      <c r="A35" s="20" t="s">
        <v>39</v>
      </c>
      <c r="B35" s="22" t="s">
        <v>37</v>
      </c>
      <c r="C35" s="37">
        <v>194677.15</v>
      </c>
      <c r="D35" s="29">
        <v>179200</v>
      </c>
      <c r="E35" s="29">
        <v>231267378</v>
      </c>
      <c r="F35" s="34">
        <f t="shared" si="0"/>
        <v>1290.5545647321428</v>
      </c>
      <c r="G35" s="39">
        <f t="shared" si="1"/>
        <v>1187.9533781956434</v>
      </c>
    </row>
    <row r="36" spans="1:7" ht="27.75" customHeight="1" x14ac:dyDescent="0.25">
      <c r="A36" s="20" t="s">
        <v>248</v>
      </c>
      <c r="B36" s="22" t="s">
        <v>250</v>
      </c>
      <c r="C36" s="37">
        <v>4500</v>
      </c>
      <c r="D36" s="29"/>
      <c r="E36" s="29"/>
      <c r="F36" s="34"/>
      <c r="G36" s="39"/>
    </row>
    <row r="37" spans="1:7" ht="26.25" customHeight="1" x14ac:dyDescent="0.25">
      <c r="A37" s="20" t="s">
        <v>249</v>
      </c>
      <c r="B37" s="22" t="s">
        <v>251</v>
      </c>
      <c r="C37" s="37">
        <v>4500</v>
      </c>
      <c r="D37" s="29"/>
      <c r="E37" s="29"/>
      <c r="F37" s="34"/>
      <c r="G37" s="39"/>
    </row>
    <row r="38" spans="1:7" ht="24" customHeight="1" x14ac:dyDescent="0.25">
      <c r="A38" s="40" t="s">
        <v>41</v>
      </c>
      <c r="B38" s="41" t="s">
        <v>40</v>
      </c>
      <c r="C38" s="42">
        <f>C39</f>
        <v>165481.57999999999</v>
      </c>
      <c r="D38" s="43">
        <f>D39</f>
        <v>200000</v>
      </c>
      <c r="E38" s="43">
        <f>E39</f>
        <v>198911.67</v>
      </c>
      <c r="F38" s="44">
        <f t="shared" si="0"/>
        <v>0.99455835000000004</v>
      </c>
      <c r="G38" s="45">
        <f t="shared" si="1"/>
        <v>1.2020169858179988</v>
      </c>
    </row>
    <row r="39" spans="1:7" ht="30.75" customHeight="1" x14ac:dyDescent="0.25">
      <c r="A39" s="20" t="s">
        <v>43</v>
      </c>
      <c r="B39" s="22" t="s">
        <v>42</v>
      </c>
      <c r="C39" s="37">
        <v>165481.57999999999</v>
      </c>
      <c r="D39" s="29">
        <v>200000</v>
      </c>
      <c r="E39" s="29">
        <v>198911.67</v>
      </c>
      <c r="F39" s="34">
        <f t="shared" si="0"/>
        <v>0.99455835000000004</v>
      </c>
      <c r="G39" s="39">
        <f t="shared" si="1"/>
        <v>1.2020169858179988</v>
      </c>
    </row>
    <row r="40" spans="1:7" ht="44.25" customHeight="1" x14ac:dyDescent="0.25">
      <c r="A40" s="20" t="s">
        <v>45</v>
      </c>
      <c r="B40" s="22" t="s">
        <v>44</v>
      </c>
      <c r="C40" s="37">
        <v>165481.57999999999</v>
      </c>
      <c r="D40" s="29">
        <v>200000</v>
      </c>
      <c r="E40" s="29">
        <v>198911.67</v>
      </c>
      <c r="F40" s="34">
        <f t="shared" si="0"/>
        <v>0.99455835000000004</v>
      </c>
      <c r="G40" s="39">
        <f t="shared" si="1"/>
        <v>1.2020169858179988</v>
      </c>
    </row>
    <row r="41" spans="1:7" ht="45" hidden="1" customHeight="1" x14ac:dyDescent="0.25">
      <c r="A41" s="20" t="s">
        <v>156</v>
      </c>
      <c r="B41" s="22" t="s">
        <v>153</v>
      </c>
      <c r="C41" s="37"/>
      <c r="D41" s="29"/>
      <c r="E41" s="29"/>
      <c r="F41" s="34" t="e">
        <f t="shared" si="0"/>
        <v>#DIV/0!</v>
      </c>
      <c r="G41" s="39" t="e">
        <f t="shared" si="1"/>
        <v>#DIV/0!</v>
      </c>
    </row>
    <row r="42" spans="1:7" ht="30.75" hidden="1" customHeight="1" x14ac:dyDescent="0.25">
      <c r="A42" s="20" t="s">
        <v>157</v>
      </c>
      <c r="B42" s="22" t="s">
        <v>154</v>
      </c>
      <c r="C42" s="37"/>
      <c r="D42" s="29"/>
      <c r="E42" s="29"/>
      <c r="F42" s="34" t="e">
        <f t="shared" si="0"/>
        <v>#DIV/0!</v>
      </c>
      <c r="G42" s="39" t="e">
        <f t="shared" si="1"/>
        <v>#DIV/0!</v>
      </c>
    </row>
    <row r="43" spans="1:7" ht="26.25" hidden="1" customHeight="1" x14ac:dyDescent="0.25">
      <c r="A43" s="20" t="s">
        <v>158</v>
      </c>
      <c r="B43" s="22" t="s">
        <v>155</v>
      </c>
      <c r="C43" s="37"/>
      <c r="D43" s="29"/>
      <c r="E43" s="29"/>
      <c r="F43" s="34" t="e">
        <f t="shared" si="0"/>
        <v>#DIV/0!</v>
      </c>
      <c r="G43" s="39" t="e">
        <f t="shared" si="1"/>
        <v>#DIV/0!</v>
      </c>
    </row>
    <row r="44" spans="1:7" ht="45.75" customHeight="1" x14ac:dyDescent="0.25">
      <c r="A44" s="40" t="s">
        <v>47</v>
      </c>
      <c r="B44" s="41" t="s">
        <v>46</v>
      </c>
      <c r="C44" s="42">
        <f>C45</f>
        <v>1223872.58</v>
      </c>
      <c r="D44" s="43">
        <f>D45</f>
        <v>3270849</v>
      </c>
      <c r="E44" s="43">
        <f>E45</f>
        <v>1137793.3900000001</v>
      </c>
      <c r="F44" s="44">
        <f t="shared" si="0"/>
        <v>0.34785873331358313</v>
      </c>
      <c r="G44" s="45">
        <f t="shared" si="1"/>
        <v>0.92966654257422787</v>
      </c>
    </row>
    <row r="45" spans="1:7" ht="90" customHeight="1" x14ac:dyDescent="0.25">
      <c r="A45" s="20" t="s">
        <v>49</v>
      </c>
      <c r="B45" s="22" t="s">
        <v>48</v>
      </c>
      <c r="C45" s="37">
        <f>C46+C48</f>
        <v>1223872.58</v>
      </c>
      <c r="D45" s="29">
        <f>D46+D48</f>
        <v>3270849</v>
      </c>
      <c r="E45" s="29">
        <f>E46+E48</f>
        <v>1137793.3900000001</v>
      </c>
      <c r="F45" s="34">
        <f t="shared" si="0"/>
        <v>0.34785873331358313</v>
      </c>
      <c r="G45" s="39">
        <f t="shared" si="1"/>
        <v>0.92966654257422787</v>
      </c>
    </row>
    <row r="46" spans="1:7" ht="78" customHeight="1" x14ac:dyDescent="0.25">
      <c r="A46" s="20" t="s">
        <v>51</v>
      </c>
      <c r="B46" s="22" t="s">
        <v>50</v>
      </c>
      <c r="C46" s="37">
        <v>583751.42000000004</v>
      </c>
      <c r="D46" s="29">
        <v>2374544</v>
      </c>
      <c r="E46" s="29">
        <v>473150.14</v>
      </c>
      <c r="F46" s="34">
        <f t="shared" si="0"/>
        <v>0.19925936937786792</v>
      </c>
      <c r="G46" s="39">
        <f t="shared" si="1"/>
        <v>0.8105336000724418</v>
      </c>
    </row>
    <row r="47" spans="1:7" ht="81" customHeight="1" x14ac:dyDescent="0.25">
      <c r="A47" s="20" t="s">
        <v>164</v>
      </c>
      <c r="B47" s="22" t="s">
        <v>52</v>
      </c>
      <c r="C47" s="37">
        <v>583751.42000000004</v>
      </c>
      <c r="D47" s="29">
        <v>2374544</v>
      </c>
      <c r="E47" s="29">
        <v>473150.14</v>
      </c>
      <c r="F47" s="34">
        <f t="shared" si="0"/>
        <v>0.19925936937786792</v>
      </c>
      <c r="G47" s="39">
        <f t="shared" si="1"/>
        <v>0.8105336000724418</v>
      </c>
    </row>
    <row r="48" spans="1:7" ht="90.75" customHeight="1" x14ac:dyDescent="0.25">
      <c r="A48" s="20" t="s">
        <v>54</v>
      </c>
      <c r="B48" s="22" t="s">
        <v>53</v>
      </c>
      <c r="C48" s="37">
        <v>640121.16</v>
      </c>
      <c r="D48" s="29">
        <v>896305</v>
      </c>
      <c r="E48" s="29">
        <v>664643.25</v>
      </c>
      <c r="F48" s="34">
        <f t="shared" si="0"/>
        <v>0.74153692102576685</v>
      </c>
      <c r="G48" s="39">
        <f t="shared" si="1"/>
        <v>1.0383085133445673</v>
      </c>
    </row>
    <row r="49" spans="1:7" ht="75" customHeight="1" x14ac:dyDescent="0.25">
      <c r="A49" s="20" t="s">
        <v>56</v>
      </c>
      <c r="B49" s="22" t="s">
        <v>55</v>
      </c>
      <c r="C49" s="37">
        <v>640121.16</v>
      </c>
      <c r="D49" s="29">
        <v>896305</v>
      </c>
      <c r="E49" s="29">
        <v>664643.25</v>
      </c>
      <c r="F49" s="34">
        <f t="shared" si="0"/>
        <v>0.74153692102576685</v>
      </c>
      <c r="G49" s="39">
        <f t="shared" si="1"/>
        <v>1.0383085133445673</v>
      </c>
    </row>
    <row r="50" spans="1:7" ht="0.75" customHeight="1" x14ac:dyDescent="0.25">
      <c r="A50" s="20" t="s">
        <v>58</v>
      </c>
      <c r="B50" s="22" t="s">
        <v>57</v>
      </c>
      <c r="C50" s="37"/>
      <c r="D50" s="29"/>
      <c r="E50" s="29"/>
      <c r="F50" s="34" t="e">
        <f t="shared" si="0"/>
        <v>#DIV/0!</v>
      </c>
      <c r="G50" s="39" t="e">
        <f t="shared" si="1"/>
        <v>#DIV/0!</v>
      </c>
    </row>
    <row r="51" spans="1:7" ht="50.25" hidden="1" customHeight="1" x14ac:dyDescent="0.25">
      <c r="A51" s="20" t="s">
        <v>60</v>
      </c>
      <c r="B51" s="22" t="s">
        <v>59</v>
      </c>
      <c r="C51" s="37"/>
      <c r="D51" s="29"/>
      <c r="E51" s="29"/>
      <c r="F51" s="34" t="e">
        <f t="shared" si="0"/>
        <v>#DIV/0!</v>
      </c>
      <c r="G51" s="39" t="e">
        <f t="shared" si="1"/>
        <v>#DIV/0!</v>
      </c>
    </row>
    <row r="52" spans="1:7" ht="64.5" hidden="1" customHeight="1" x14ac:dyDescent="0.25">
      <c r="A52" s="20" t="s">
        <v>62</v>
      </c>
      <c r="B52" s="22" t="s">
        <v>61</v>
      </c>
      <c r="C52" s="37"/>
      <c r="D52" s="29"/>
      <c r="E52" s="29"/>
      <c r="F52" s="34" t="e">
        <f t="shared" si="0"/>
        <v>#DIV/0!</v>
      </c>
      <c r="G52" s="39" t="e">
        <f t="shared" si="1"/>
        <v>#DIV/0!</v>
      </c>
    </row>
    <row r="53" spans="1:7" ht="30.75" customHeight="1" x14ac:dyDescent="0.25">
      <c r="A53" s="40" t="s">
        <v>64</v>
      </c>
      <c r="B53" s="41" t="s">
        <v>63</v>
      </c>
      <c r="C53" s="51">
        <f>C54</f>
        <v>164124.97999999998</v>
      </c>
      <c r="D53" s="43">
        <f>D54</f>
        <v>284000</v>
      </c>
      <c r="E53" s="43">
        <f>E54</f>
        <v>195955.55999999997</v>
      </c>
      <c r="F53" s="44">
        <f t="shared" si="0"/>
        <v>0.68998436619718295</v>
      </c>
      <c r="G53" s="45">
        <f t="shared" si="1"/>
        <v>1.1939411051261057</v>
      </c>
    </row>
    <row r="54" spans="1:7" ht="27" customHeight="1" x14ac:dyDescent="0.25">
      <c r="A54" s="20" t="s">
        <v>66</v>
      </c>
      <c r="B54" s="22" t="s">
        <v>65</v>
      </c>
      <c r="C54" s="52">
        <f>C55+C57+C58</f>
        <v>164124.97999999998</v>
      </c>
      <c r="D54" s="29">
        <f>D55+D57+D58</f>
        <v>284000</v>
      </c>
      <c r="E54" s="29">
        <f>E55+E57+E58</f>
        <v>195955.55999999997</v>
      </c>
      <c r="F54" s="34">
        <f t="shared" si="0"/>
        <v>0.68998436619718295</v>
      </c>
      <c r="G54" s="39">
        <f t="shared" si="1"/>
        <v>1.1939411051261057</v>
      </c>
    </row>
    <row r="55" spans="1:7" ht="27" customHeight="1" x14ac:dyDescent="0.25">
      <c r="A55" s="20" t="s">
        <v>68</v>
      </c>
      <c r="B55" s="22" t="s">
        <v>67</v>
      </c>
      <c r="C55" s="52">
        <v>44476.09</v>
      </c>
      <c r="D55" s="29">
        <v>86052</v>
      </c>
      <c r="E55" s="29">
        <v>73897.149999999994</v>
      </c>
      <c r="F55" s="34">
        <f t="shared" si="0"/>
        <v>0.85874994189559795</v>
      </c>
      <c r="G55" s="39">
        <f t="shared" si="1"/>
        <v>1.6615028434379011</v>
      </c>
    </row>
    <row r="56" spans="1:7" ht="27" hidden="1" customHeight="1" x14ac:dyDescent="0.25">
      <c r="A56" s="20" t="s">
        <v>70</v>
      </c>
      <c r="B56" s="22" t="s">
        <v>69</v>
      </c>
      <c r="C56" s="52"/>
      <c r="D56" s="29"/>
      <c r="E56" s="29"/>
      <c r="F56" s="34" t="e">
        <f t="shared" si="0"/>
        <v>#DIV/0!</v>
      </c>
      <c r="G56" s="39" t="e">
        <f t="shared" si="1"/>
        <v>#DIV/0!</v>
      </c>
    </row>
    <row r="57" spans="1:7" ht="15" customHeight="1" x14ac:dyDescent="0.25">
      <c r="A57" s="20" t="s">
        <v>72</v>
      </c>
      <c r="B57" s="22" t="s">
        <v>71</v>
      </c>
      <c r="C57" s="52">
        <v>11227.56</v>
      </c>
      <c r="D57" s="29">
        <v>23572</v>
      </c>
      <c r="E57" s="29">
        <v>71106.64</v>
      </c>
      <c r="F57" s="34">
        <f t="shared" si="0"/>
        <v>3.0165722043101986</v>
      </c>
      <c r="G57" s="39">
        <f t="shared" si="1"/>
        <v>6.3332228908151018</v>
      </c>
    </row>
    <row r="58" spans="1:7" ht="15" customHeight="1" x14ac:dyDescent="0.25">
      <c r="A58" s="20" t="s">
        <v>74</v>
      </c>
      <c r="B58" s="22" t="s">
        <v>73</v>
      </c>
      <c r="C58" s="52">
        <v>108421.33</v>
      </c>
      <c r="D58" s="29">
        <v>174376</v>
      </c>
      <c r="E58" s="29">
        <v>50951.77</v>
      </c>
      <c r="F58" s="34">
        <f t="shared" si="0"/>
        <v>0.29219485479653162</v>
      </c>
      <c r="G58" s="39">
        <f t="shared" si="1"/>
        <v>0.46994230747768906</v>
      </c>
    </row>
    <row r="59" spans="1:7" ht="15" customHeight="1" x14ac:dyDescent="0.25">
      <c r="A59" s="20" t="s">
        <v>170</v>
      </c>
      <c r="B59" s="22" t="s">
        <v>182</v>
      </c>
      <c r="C59" s="52">
        <v>108421.33</v>
      </c>
      <c r="D59" s="29">
        <v>174376</v>
      </c>
      <c r="E59" s="29">
        <v>50563.33</v>
      </c>
      <c r="F59" s="34">
        <f t="shared" si="0"/>
        <v>0.2899672546680736</v>
      </c>
      <c r="G59" s="39">
        <f t="shared" si="1"/>
        <v>0.46635961761398798</v>
      </c>
    </row>
    <row r="60" spans="1:7" ht="15" customHeight="1" x14ac:dyDescent="0.25">
      <c r="A60" s="20" t="s">
        <v>181</v>
      </c>
      <c r="B60" s="22" t="s">
        <v>183</v>
      </c>
      <c r="C60" s="49"/>
      <c r="D60" s="29"/>
      <c r="E60" s="29">
        <v>388.44</v>
      </c>
      <c r="F60" s="34"/>
      <c r="G60" s="39"/>
    </row>
    <row r="61" spans="1:7" ht="33.75" customHeight="1" x14ac:dyDescent="0.3">
      <c r="A61" s="40" t="s">
        <v>76</v>
      </c>
      <c r="B61" s="41" t="s">
        <v>75</v>
      </c>
      <c r="C61" s="51">
        <f>C62</f>
        <v>52263.55</v>
      </c>
      <c r="D61" s="47">
        <f>D62</f>
        <v>113200</v>
      </c>
      <c r="E61" s="47">
        <f>E62</f>
        <v>110664.93</v>
      </c>
      <c r="F61" s="44">
        <f t="shared" si="0"/>
        <v>0.9776053886925794</v>
      </c>
      <c r="G61" s="45">
        <f t="shared" si="1"/>
        <v>2.1174399748964619</v>
      </c>
    </row>
    <row r="62" spans="1:7" ht="23.25" customHeight="1" x14ac:dyDescent="0.25">
      <c r="A62" s="20" t="s">
        <v>78</v>
      </c>
      <c r="B62" s="22" t="s">
        <v>77</v>
      </c>
      <c r="C62" s="52">
        <f>C65</f>
        <v>52263.55</v>
      </c>
      <c r="D62" s="29">
        <v>113200</v>
      </c>
      <c r="E62" s="29">
        <f>E63+E65</f>
        <v>110664.93</v>
      </c>
      <c r="F62" s="34">
        <f t="shared" si="0"/>
        <v>0.9776053886925794</v>
      </c>
      <c r="G62" s="39">
        <f t="shared" si="1"/>
        <v>2.1174399748964619</v>
      </c>
    </row>
    <row r="63" spans="1:7" ht="30" customHeight="1" x14ac:dyDescent="0.25">
      <c r="A63" s="20" t="s">
        <v>242</v>
      </c>
      <c r="B63" s="22" t="s">
        <v>243</v>
      </c>
      <c r="C63" s="52"/>
      <c r="D63" s="29"/>
      <c r="E63" s="29">
        <v>38553.81</v>
      </c>
      <c r="F63" s="34"/>
      <c r="G63" s="39"/>
    </row>
    <row r="64" spans="1:7" ht="31.5" customHeight="1" x14ac:dyDescent="0.25">
      <c r="A64" s="20" t="s">
        <v>244</v>
      </c>
      <c r="B64" s="22" t="s">
        <v>245</v>
      </c>
      <c r="C64" s="52"/>
      <c r="D64" s="29"/>
      <c r="E64" s="29">
        <v>38553.81</v>
      </c>
      <c r="F64" s="34"/>
      <c r="G64" s="39"/>
    </row>
    <row r="65" spans="1:7" ht="15" customHeight="1" x14ac:dyDescent="0.25">
      <c r="A65" s="20" t="s">
        <v>80</v>
      </c>
      <c r="B65" s="22" t="s">
        <v>79</v>
      </c>
      <c r="C65" s="52">
        <v>52263.55</v>
      </c>
      <c r="D65" s="29">
        <v>113200</v>
      </c>
      <c r="E65" s="29">
        <v>72111.12</v>
      </c>
      <c r="F65" s="34">
        <f t="shared" si="0"/>
        <v>0.6370240282685512</v>
      </c>
      <c r="G65" s="39">
        <f t="shared" si="1"/>
        <v>1.3797593160051316</v>
      </c>
    </row>
    <row r="66" spans="1:7" ht="27" customHeight="1" x14ac:dyDescent="0.25">
      <c r="A66" s="20" t="s">
        <v>82</v>
      </c>
      <c r="B66" s="22" t="s">
        <v>81</v>
      </c>
      <c r="C66" s="52">
        <v>22363.27</v>
      </c>
      <c r="D66" s="29">
        <v>113200</v>
      </c>
      <c r="E66" s="29">
        <v>72111.12</v>
      </c>
      <c r="F66" s="34">
        <f t="shared" si="0"/>
        <v>0.6370240282685512</v>
      </c>
      <c r="G66" s="39">
        <f t="shared" si="1"/>
        <v>3.2245338002894921</v>
      </c>
    </row>
    <row r="67" spans="1:7" ht="31.5" customHeight="1" x14ac:dyDescent="0.25">
      <c r="A67" s="40" t="s">
        <v>84</v>
      </c>
      <c r="B67" s="41" t="s">
        <v>83</v>
      </c>
      <c r="C67" s="51">
        <f>C68</f>
        <v>231870.88</v>
      </c>
      <c r="D67" s="43"/>
      <c r="E67" s="43">
        <f>E68</f>
        <v>17016</v>
      </c>
      <c r="F67" s="44"/>
      <c r="G67" s="45">
        <f t="shared" si="1"/>
        <v>7.3385670507654946E-2</v>
      </c>
    </row>
    <row r="68" spans="1:7" ht="30.75" customHeight="1" x14ac:dyDescent="0.25">
      <c r="A68" s="20" t="s">
        <v>86</v>
      </c>
      <c r="B68" s="22" t="s">
        <v>85</v>
      </c>
      <c r="C68" s="52">
        <v>231870.88</v>
      </c>
      <c r="D68" s="29"/>
      <c r="E68" s="29">
        <v>17016</v>
      </c>
      <c r="F68" s="34"/>
      <c r="G68" s="39">
        <f t="shared" si="1"/>
        <v>7.3385670507654946E-2</v>
      </c>
    </row>
    <row r="69" spans="1:7" ht="30.75" customHeight="1" x14ac:dyDescent="0.25">
      <c r="A69" s="20" t="s">
        <v>88</v>
      </c>
      <c r="B69" s="22" t="s">
        <v>87</v>
      </c>
      <c r="C69" s="52">
        <v>231870.88</v>
      </c>
      <c r="D69" s="29"/>
      <c r="E69" s="29">
        <v>17016</v>
      </c>
      <c r="F69" s="34"/>
      <c r="G69" s="39">
        <f t="shared" si="1"/>
        <v>7.3385670507654946E-2</v>
      </c>
    </row>
    <row r="70" spans="1:7" ht="47.25" customHeight="1" x14ac:dyDescent="0.25">
      <c r="A70" s="20" t="s">
        <v>171</v>
      </c>
      <c r="B70" s="22" t="s">
        <v>89</v>
      </c>
      <c r="C70" s="52">
        <v>231870.88</v>
      </c>
      <c r="D70" s="29"/>
      <c r="E70" s="29">
        <v>17016</v>
      </c>
      <c r="F70" s="34"/>
      <c r="G70" s="39">
        <f t="shared" si="1"/>
        <v>7.3385670507654946E-2</v>
      </c>
    </row>
    <row r="71" spans="1:7" ht="27" customHeight="1" x14ac:dyDescent="0.25">
      <c r="A71" s="40" t="s">
        <v>91</v>
      </c>
      <c r="B71" s="41" t="s">
        <v>90</v>
      </c>
      <c r="C71" s="51">
        <f>C72+C76+C81+C83+C84+C86+C87</f>
        <v>328991.45</v>
      </c>
      <c r="D71" s="43">
        <v>378000</v>
      </c>
      <c r="E71" s="43">
        <f>E72+E75+E76+E81+E83+E86+E87</f>
        <v>261875</v>
      </c>
      <c r="F71" s="44">
        <f t="shared" si="0"/>
        <v>0.69279100529100535</v>
      </c>
      <c r="G71" s="45">
        <f t="shared" si="1"/>
        <v>0.79599333052576282</v>
      </c>
    </row>
    <row r="72" spans="1:7" ht="34.5" customHeight="1" x14ac:dyDescent="0.25">
      <c r="A72" s="20" t="s">
        <v>93</v>
      </c>
      <c r="B72" s="22" t="s">
        <v>92</v>
      </c>
      <c r="C72" s="52">
        <v>4275</v>
      </c>
      <c r="D72" s="29">
        <v>1000</v>
      </c>
      <c r="E72" s="29">
        <v>875</v>
      </c>
      <c r="F72" s="34">
        <f t="shared" si="0"/>
        <v>0.875</v>
      </c>
      <c r="G72" s="39">
        <f t="shared" si="1"/>
        <v>0.2046783625730994</v>
      </c>
    </row>
    <row r="73" spans="1:7" ht="78.75" customHeight="1" x14ac:dyDescent="0.25">
      <c r="A73" s="20" t="s">
        <v>95</v>
      </c>
      <c r="B73" s="22" t="s">
        <v>94</v>
      </c>
      <c r="C73" s="52">
        <v>3675</v>
      </c>
      <c r="D73" s="29">
        <v>1000</v>
      </c>
      <c r="E73" s="29">
        <v>875</v>
      </c>
      <c r="F73" s="34">
        <f t="shared" si="0"/>
        <v>0.875</v>
      </c>
      <c r="G73" s="39">
        <f t="shared" si="1"/>
        <v>0.23809523809523808</v>
      </c>
    </row>
    <row r="74" spans="1:7" ht="62.25" customHeight="1" x14ac:dyDescent="0.25">
      <c r="A74" s="20" t="s">
        <v>97</v>
      </c>
      <c r="B74" s="22" t="s">
        <v>96</v>
      </c>
      <c r="C74" s="52">
        <v>600</v>
      </c>
      <c r="D74" s="29"/>
      <c r="E74" s="29"/>
      <c r="F74" s="34" t="e">
        <f t="shared" si="0"/>
        <v>#DIV/0!</v>
      </c>
      <c r="G74" s="39">
        <f t="shared" si="1"/>
        <v>0</v>
      </c>
    </row>
    <row r="75" spans="1:7" ht="62.25" customHeight="1" x14ac:dyDescent="0.25">
      <c r="A75" s="20" t="s">
        <v>246</v>
      </c>
      <c r="B75" s="22" t="s">
        <v>247</v>
      </c>
      <c r="C75" s="52"/>
      <c r="D75" s="29"/>
      <c r="E75" s="29">
        <v>20000</v>
      </c>
      <c r="F75" s="34"/>
      <c r="G75" s="39"/>
    </row>
    <row r="76" spans="1:7" ht="62.25" customHeight="1" x14ac:dyDescent="0.25">
      <c r="A76" s="20" t="s">
        <v>165</v>
      </c>
      <c r="B76" s="22" t="s">
        <v>166</v>
      </c>
      <c r="C76" s="52">
        <v>171000</v>
      </c>
      <c r="D76" s="29">
        <v>130000</v>
      </c>
      <c r="E76" s="29">
        <v>82000</v>
      </c>
      <c r="F76" s="34">
        <f t="shared" si="0"/>
        <v>0.63076923076923075</v>
      </c>
      <c r="G76" s="39">
        <f t="shared" si="1"/>
        <v>0.47953216374269003</v>
      </c>
    </row>
    <row r="77" spans="1:7" ht="62.25" customHeight="1" x14ac:dyDescent="0.25">
      <c r="A77" s="20" t="s">
        <v>172</v>
      </c>
      <c r="B77" s="22" t="s">
        <v>166</v>
      </c>
      <c r="C77" s="52">
        <v>171000</v>
      </c>
      <c r="D77" s="29">
        <v>50000</v>
      </c>
      <c r="E77" s="29">
        <v>82000</v>
      </c>
      <c r="F77" s="34">
        <f t="shared" si="0"/>
        <v>1.64</v>
      </c>
      <c r="G77" s="39">
        <f t="shared" si="1"/>
        <v>0.47953216374269003</v>
      </c>
    </row>
    <row r="78" spans="1:7" ht="60.75" customHeight="1" x14ac:dyDescent="0.25">
      <c r="A78" s="20" t="s">
        <v>173</v>
      </c>
      <c r="B78" s="22" t="s">
        <v>174</v>
      </c>
      <c r="C78" s="52"/>
      <c r="D78" s="29">
        <v>80000</v>
      </c>
      <c r="E78" s="29"/>
      <c r="F78" s="34">
        <f t="shared" si="0"/>
        <v>0</v>
      </c>
      <c r="G78" s="39"/>
    </row>
    <row r="79" spans="1:7" ht="108" hidden="1" customHeight="1" x14ac:dyDescent="0.25">
      <c r="A79" s="20" t="s">
        <v>99</v>
      </c>
      <c r="B79" s="22" t="s">
        <v>98</v>
      </c>
      <c r="C79" s="52"/>
      <c r="D79" s="29"/>
      <c r="E79" s="29"/>
      <c r="F79" s="34"/>
      <c r="G79" s="39"/>
    </row>
    <row r="80" spans="1:7" ht="27" hidden="1" customHeight="1" x14ac:dyDescent="0.25">
      <c r="A80" s="20" t="s">
        <v>101</v>
      </c>
      <c r="B80" s="22" t="s">
        <v>100</v>
      </c>
      <c r="C80" s="52"/>
      <c r="D80" s="29"/>
      <c r="E80" s="29"/>
      <c r="F80" s="34"/>
      <c r="G80" s="39"/>
    </row>
    <row r="81" spans="1:7" ht="118.5" customHeight="1" x14ac:dyDescent="0.25">
      <c r="A81" s="20" t="s">
        <v>99</v>
      </c>
      <c r="B81" s="22" t="s">
        <v>98</v>
      </c>
      <c r="C81" s="52">
        <v>5000</v>
      </c>
      <c r="D81" s="29"/>
      <c r="E81" s="29">
        <v>10000</v>
      </c>
      <c r="F81" s="34"/>
      <c r="G81" s="39"/>
    </row>
    <row r="82" spans="1:7" ht="27" customHeight="1" x14ac:dyDescent="0.25">
      <c r="A82" s="20" t="s">
        <v>101</v>
      </c>
      <c r="B82" s="22" t="s">
        <v>100</v>
      </c>
      <c r="C82" s="52">
        <v>5000</v>
      </c>
      <c r="D82" s="29"/>
      <c r="E82" s="29">
        <v>10000</v>
      </c>
      <c r="F82" s="34"/>
      <c r="G82" s="39"/>
    </row>
    <row r="83" spans="1:7" ht="60" customHeight="1" x14ac:dyDescent="0.25">
      <c r="A83" s="20" t="s">
        <v>103</v>
      </c>
      <c r="B83" s="22" t="s">
        <v>102</v>
      </c>
      <c r="C83" s="52">
        <v>13100</v>
      </c>
      <c r="D83" s="29">
        <v>17000</v>
      </c>
      <c r="E83" s="29">
        <v>1000</v>
      </c>
      <c r="F83" s="34">
        <f t="shared" si="0"/>
        <v>5.8823529411764705E-2</v>
      </c>
      <c r="G83" s="39"/>
    </row>
    <row r="84" spans="1:7" ht="81" customHeight="1" x14ac:dyDescent="0.25">
      <c r="A84" s="20" t="s">
        <v>105</v>
      </c>
      <c r="B84" s="22" t="s">
        <v>104</v>
      </c>
      <c r="C84" s="52">
        <v>15000</v>
      </c>
      <c r="D84" s="29"/>
      <c r="E84" s="29"/>
      <c r="F84" s="34"/>
      <c r="G84" s="39"/>
    </row>
    <row r="85" spans="1:7" ht="70.5" customHeight="1" x14ac:dyDescent="0.25">
      <c r="A85" s="20" t="s">
        <v>252</v>
      </c>
      <c r="B85" s="22" t="s">
        <v>253</v>
      </c>
      <c r="C85" s="52">
        <v>15000</v>
      </c>
      <c r="D85" s="29"/>
      <c r="E85" s="29"/>
      <c r="F85" s="34"/>
      <c r="G85" s="39"/>
    </row>
    <row r="86" spans="1:7" ht="59.25" customHeight="1" x14ac:dyDescent="0.25">
      <c r="A86" s="20" t="s">
        <v>231</v>
      </c>
      <c r="B86" s="22" t="s">
        <v>232</v>
      </c>
      <c r="C86" s="52">
        <v>11300</v>
      </c>
      <c r="D86" s="29"/>
      <c r="E86" s="29">
        <v>3020</v>
      </c>
      <c r="F86" s="34"/>
      <c r="G86" s="39"/>
    </row>
    <row r="87" spans="1:7" ht="27" customHeight="1" x14ac:dyDescent="0.25">
      <c r="A87" s="20" t="s">
        <v>107</v>
      </c>
      <c r="B87" s="22" t="s">
        <v>106</v>
      </c>
      <c r="C87" s="52">
        <v>109316.45</v>
      </c>
      <c r="D87" s="29">
        <v>230000</v>
      </c>
      <c r="E87" s="29">
        <v>144980</v>
      </c>
      <c r="F87" s="34">
        <f t="shared" si="0"/>
        <v>0.6303478260869565</v>
      </c>
      <c r="G87" s="39">
        <f t="shared" ref="G87:G142" si="2">E87/C87</f>
        <v>1.3262413845308734</v>
      </c>
    </row>
    <row r="88" spans="1:7" ht="45.75" customHeight="1" x14ac:dyDescent="0.25">
      <c r="A88" s="20" t="s">
        <v>109</v>
      </c>
      <c r="B88" s="22" t="s">
        <v>108</v>
      </c>
      <c r="C88" s="52">
        <v>109316.45</v>
      </c>
      <c r="D88" s="29">
        <v>230000</v>
      </c>
      <c r="E88" s="29">
        <v>144980</v>
      </c>
      <c r="F88" s="34">
        <f t="shared" si="0"/>
        <v>0.6303478260869565</v>
      </c>
      <c r="G88" s="39">
        <f t="shared" si="2"/>
        <v>1.3262413845308734</v>
      </c>
    </row>
    <row r="89" spans="1:7" ht="18" customHeight="1" x14ac:dyDescent="0.25">
      <c r="A89" s="58" t="s">
        <v>111</v>
      </c>
      <c r="B89" s="59" t="s">
        <v>110</v>
      </c>
      <c r="C89" s="51">
        <v>188.44</v>
      </c>
      <c r="D89" s="43"/>
      <c r="E89" s="43">
        <v>3000</v>
      </c>
      <c r="F89" s="60" t="e">
        <f t="shared" si="0"/>
        <v>#DIV/0!</v>
      </c>
      <c r="G89" s="61">
        <f t="shared" si="2"/>
        <v>15.920186796858417</v>
      </c>
    </row>
    <row r="90" spans="1:7" ht="20.25" customHeight="1" x14ac:dyDescent="0.25">
      <c r="A90" s="20" t="s">
        <v>113</v>
      </c>
      <c r="B90" s="22" t="s">
        <v>112</v>
      </c>
      <c r="C90" s="52">
        <v>188.44</v>
      </c>
      <c r="D90" s="29"/>
      <c r="E90" s="29">
        <v>3000</v>
      </c>
      <c r="F90" s="34" t="e">
        <f t="shared" si="0"/>
        <v>#DIV/0!</v>
      </c>
      <c r="G90" s="39">
        <f t="shared" si="2"/>
        <v>15.920186796858417</v>
      </c>
    </row>
    <row r="91" spans="1:7" ht="33" customHeight="1" x14ac:dyDescent="0.25">
      <c r="A91" s="20" t="s">
        <v>115</v>
      </c>
      <c r="B91" s="22" t="s">
        <v>114</v>
      </c>
      <c r="C91" s="52">
        <v>188.44</v>
      </c>
      <c r="D91" s="29"/>
      <c r="E91" s="29">
        <v>3000</v>
      </c>
      <c r="F91" s="34" t="e">
        <f t="shared" si="0"/>
        <v>#DIV/0!</v>
      </c>
      <c r="G91" s="39">
        <f t="shared" si="2"/>
        <v>15.920186796858417</v>
      </c>
    </row>
    <row r="92" spans="1:7" ht="28.5" customHeight="1" x14ac:dyDescent="0.25">
      <c r="A92" s="40" t="s">
        <v>117</v>
      </c>
      <c r="B92" s="41" t="s">
        <v>116</v>
      </c>
      <c r="C92" s="51">
        <v>67355770.290000007</v>
      </c>
      <c r="D92" s="43">
        <f>D93</f>
        <v>121446862.73999999</v>
      </c>
      <c r="E92" s="43">
        <f>E93</f>
        <v>84690466.560000017</v>
      </c>
      <c r="F92" s="44">
        <f t="shared" ref="F92:F142" si="3">E92/D92</f>
        <v>0.69734585685683737</v>
      </c>
      <c r="G92" s="45">
        <f t="shared" si="2"/>
        <v>1.2573602260855388</v>
      </c>
    </row>
    <row r="93" spans="1:7" ht="31.5" customHeight="1" x14ac:dyDescent="0.25">
      <c r="A93" s="40" t="s">
        <v>119</v>
      </c>
      <c r="B93" s="41" t="s">
        <v>118</v>
      </c>
      <c r="C93" s="51">
        <v>67355770.290000007</v>
      </c>
      <c r="D93" s="43">
        <f>D94+D101+D120+D133</f>
        <v>121446862.73999999</v>
      </c>
      <c r="E93" s="43">
        <f>E94+E101+E120+E133</f>
        <v>84690466.560000017</v>
      </c>
      <c r="F93" s="44">
        <f t="shared" si="3"/>
        <v>0.69734585685683737</v>
      </c>
      <c r="G93" s="45">
        <f t="shared" si="2"/>
        <v>1.2573602260855388</v>
      </c>
    </row>
    <row r="94" spans="1:7" ht="27" customHeight="1" x14ac:dyDescent="0.25">
      <c r="A94" s="20" t="s">
        <v>162</v>
      </c>
      <c r="B94" s="22" t="s">
        <v>120</v>
      </c>
      <c r="C94" s="52">
        <v>22541850</v>
      </c>
      <c r="D94" s="29">
        <f>D95+D97</f>
        <v>33136570</v>
      </c>
      <c r="E94" s="29">
        <f>E95+E97</f>
        <v>25163858</v>
      </c>
      <c r="F94" s="34">
        <f t="shared" si="3"/>
        <v>0.75939839277269794</v>
      </c>
      <c r="G94" s="39">
        <f t="shared" si="2"/>
        <v>1.1163173386390204</v>
      </c>
    </row>
    <row r="95" spans="1:7" ht="15" customHeight="1" x14ac:dyDescent="0.25">
      <c r="A95" s="20" t="s">
        <v>201</v>
      </c>
      <c r="B95" s="22" t="s">
        <v>121</v>
      </c>
      <c r="C95" s="52">
        <v>7074750</v>
      </c>
      <c r="D95" s="29">
        <v>20386000</v>
      </c>
      <c r="E95" s="29">
        <v>15289499</v>
      </c>
      <c r="F95" s="34">
        <f t="shared" si="3"/>
        <v>0.74999995094672811</v>
      </c>
      <c r="G95" s="39">
        <f t="shared" si="2"/>
        <v>2.1611362945687125</v>
      </c>
    </row>
    <row r="96" spans="1:7" ht="27" customHeight="1" x14ac:dyDescent="0.25">
      <c r="A96" s="20" t="s">
        <v>200</v>
      </c>
      <c r="B96" s="22" t="s">
        <v>122</v>
      </c>
      <c r="C96" s="52">
        <v>7074750</v>
      </c>
      <c r="D96" s="29">
        <v>20386000</v>
      </c>
      <c r="E96" s="29">
        <v>10192999</v>
      </c>
      <c r="F96" s="34">
        <f t="shared" si="3"/>
        <v>0.49999995094672817</v>
      </c>
      <c r="G96" s="39">
        <f t="shared" si="2"/>
        <v>1.4407574825965581</v>
      </c>
    </row>
    <row r="97" spans="1:7" ht="27" customHeight="1" x14ac:dyDescent="0.25">
      <c r="A97" s="20" t="s">
        <v>199</v>
      </c>
      <c r="B97" s="22" t="s">
        <v>123</v>
      </c>
      <c r="C97" s="52">
        <v>14507100</v>
      </c>
      <c r="D97" s="29">
        <v>12750570</v>
      </c>
      <c r="E97" s="29">
        <v>9874359</v>
      </c>
      <c r="F97" s="34">
        <f t="shared" si="3"/>
        <v>0.77442490806293363</v>
      </c>
      <c r="G97" s="39">
        <f t="shared" si="2"/>
        <v>0.68065698864693835</v>
      </c>
    </row>
    <row r="98" spans="1:7" ht="26.25" customHeight="1" x14ac:dyDescent="0.25">
      <c r="A98" s="20" t="s">
        <v>198</v>
      </c>
      <c r="B98" s="22" t="s">
        <v>124</v>
      </c>
      <c r="C98" s="52">
        <v>14507100</v>
      </c>
      <c r="D98" s="29">
        <v>12750570</v>
      </c>
      <c r="E98" s="29">
        <v>9874359</v>
      </c>
      <c r="F98" s="34">
        <f t="shared" si="3"/>
        <v>0.77442490806293363</v>
      </c>
      <c r="G98" s="39">
        <f t="shared" si="2"/>
        <v>0.68065698864693835</v>
      </c>
    </row>
    <row r="99" spans="1:7" ht="15" customHeight="1" x14ac:dyDescent="0.25">
      <c r="A99" s="20" t="s">
        <v>197</v>
      </c>
      <c r="B99" s="24" t="s">
        <v>167</v>
      </c>
      <c r="C99" s="53">
        <v>960000</v>
      </c>
      <c r="D99" s="29"/>
      <c r="E99" s="29"/>
      <c r="F99" s="34" t="e">
        <f t="shared" si="3"/>
        <v>#DIV/0!</v>
      </c>
      <c r="G99" s="39">
        <f t="shared" si="2"/>
        <v>0</v>
      </c>
    </row>
    <row r="100" spans="1:7" ht="24.75" customHeight="1" x14ac:dyDescent="0.25">
      <c r="A100" s="20" t="s">
        <v>196</v>
      </c>
      <c r="B100" s="24" t="s">
        <v>169</v>
      </c>
      <c r="C100" s="53">
        <v>960000</v>
      </c>
      <c r="D100" s="29"/>
      <c r="E100" s="29"/>
      <c r="F100" s="34" t="e">
        <f t="shared" si="3"/>
        <v>#DIV/0!</v>
      </c>
      <c r="G100" s="39">
        <f t="shared" si="2"/>
        <v>0</v>
      </c>
    </row>
    <row r="101" spans="1:7" ht="31.5" customHeight="1" x14ac:dyDescent="0.25">
      <c r="A101" s="20" t="s">
        <v>195</v>
      </c>
      <c r="B101" s="24" t="s">
        <v>125</v>
      </c>
      <c r="C101" s="53">
        <v>1346563.1</v>
      </c>
      <c r="D101" s="29">
        <v>13910605</v>
      </c>
      <c r="E101" s="29">
        <v>11292027.949999999</v>
      </c>
      <c r="F101" s="34">
        <f t="shared" si="3"/>
        <v>0.81175678196598922</v>
      </c>
      <c r="G101" s="39"/>
    </row>
    <row r="102" spans="1:7" ht="0.75" customHeight="1" x14ac:dyDescent="0.25">
      <c r="A102" s="27" t="s">
        <v>194</v>
      </c>
      <c r="B102" s="25" t="s">
        <v>159</v>
      </c>
      <c r="C102" s="54"/>
      <c r="D102" s="29"/>
      <c r="E102" s="29"/>
      <c r="F102" s="34" t="e">
        <f t="shared" si="3"/>
        <v>#DIV/0!</v>
      </c>
      <c r="G102" s="39"/>
    </row>
    <row r="103" spans="1:7" ht="33.75" hidden="1" customHeight="1" x14ac:dyDescent="0.25">
      <c r="A103" s="27" t="s">
        <v>193</v>
      </c>
      <c r="B103" s="25" t="s">
        <v>160</v>
      </c>
      <c r="C103" s="54"/>
      <c r="D103" s="29"/>
      <c r="E103" s="29"/>
      <c r="F103" s="34" t="e">
        <f t="shared" si="3"/>
        <v>#DIV/0!</v>
      </c>
      <c r="G103" s="39"/>
    </row>
    <row r="104" spans="1:7" ht="92.25" customHeight="1" x14ac:dyDescent="0.25">
      <c r="A104" s="20" t="s">
        <v>192</v>
      </c>
      <c r="B104" s="22" t="s">
        <v>151</v>
      </c>
      <c r="C104" s="52"/>
      <c r="D104" s="29">
        <v>4233909</v>
      </c>
      <c r="E104" s="29">
        <v>4233909</v>
      </c>
      <c r="F104" s="34">
        <f t="shared" si="3"/>
        <v>1</v>
      </c>
      <c r="G104" s="39"/>
    </row>
    <row r="105" spans="1:7" ht="93.75" customHeight="1" x14ac:dyDescent="0.25">
      <c r="A105" s="20" t="s">
        <v>191</v>
      </c>
      <c r="B105" s="22" t="s">
        <v>126</v>
      </c>
      <c r="C105" s="52"/>
      <c r="D105" s="29">
        <v>4233909</v>
      </c>
      <c r="E105" s="29">
        <v>4233909</v>
      </c>
      <c r="F105" s="34">
        <f t="shared" si="3"/>
        <v>1</v>
      </c>
      <c r="G105" s="39"/>
    </row>
    <row r="106" spans="1:7" ht="93.75" customHeight="1" x14ac:dyDescent="0.25">
      <c r="A106" s="20" t="s">
        <v>190</v>
      </c>
      <c r="B106" s="22" t="s">
        <v>177</v>
      </c>
      <c r="C106" s="52"/>
      <c r="D106" s="29">
        <v>2000000</v>
      </c>
      <c r="E106" s="29">
        <v>372806.75</v>
      </c>
      <c r="F106" s="34">
        <f t="shared" si="3"/>
        <v>0.18640337500000001</v>
      </c>
      <c r="G106" s="39"/>
    </row>
    <row r="107" spans="1:7" ht="93.75" customHeight="1" x14ac:dyDescent="0.25">
      <c r="A107" s="20" t="s">
        <v>185</v>
      </c>
      <c r="B107" s="22" t="s">
        <v>178</v>
      </c>
      <c r="C107" s="52"/>
      <c r="D107" s="29">
        <v>2000000</v>
      </c>
      <c r="E107" s="29">
        <v>372806.75</v>
      </c>
      <c r="F107" s="34">
        <f t="shared" si="3"/>
        <v>0.18640337500000001</v>
      </c>
      <c r="G107" s="39"/>
    </row>
    <row r="108" spans="1:7" ht="93.75" customHeight="1" x14ac:dyDescent="0.25">
      <c r="A108" s="20" t="s">
        <v>184</v>
      </c>
      <c r="B108" s="22" t="s">
        <v>224</v>
      </c>
      <c r="C108" s="52">
        <v>630000</v>
      </c>
      <c r="D108" s="29">
        <v>900000</v>
      </c>
      <c r="E108" s="29">
        <v>900000</v>
      </c>
      <c r="F108" s="34">
        <f t="shared" si="3"/>
        <v>1</v>
      </c>
      <c r="G108" s="39"/>
    </row>
    <row r="109" spans="1:7" ht="93.75" customHeight="1" x14ac:dyDescent="0.25">
      <c r="A109" s="20" t="s">
        <v>223</v>
      </c>
      <c r="B109" s="22" t="s">
        <v>225</v>
      </c>
      <c r="C109" s="52">
        <v>630000</v>
      </c>
      <c r="D109" s="29">
        <v>900000</v>
      </c>
      <c r="E109" s="29">
        <v>900000</v>
      </c>
      <c r="F109" s="34">
        <f t="shared" si="3"/>
        <v>1</v>
      </c>
      <c r="G109" s="39"/>
    </row>
    <row r="110" spans="1:7" ht="93.75" customHeight="1" x14ac:dyDescent="0.25">
      <c r="A110" s="20" t="s">
        <v>202</v>
      </c>
      <c r="B110" s="22" t="s">
        <v>226</v>
      </c>
      <c r="C110" s="52">
        <v>163044</v>
      </c>
      <c r="D110" s="29">
        <v>68277</v>
      </c>
      <c r="E110" s="29">
        <v>68277</v>
      </c>
      <c r="F110" s="34">
        <f t="shared" si="3"/>
        <v>1</v>
      </c>
      <c r="G110" s="39"/>
    </row>
    <row r="111" spans="1:7" ht="93.75" customHeight="1" x14ac:dyDescent="0.25">
      <c r="A111" s="20" t="s">
        <v>203</v>
      </c>
      <c r="B111" s="22" t="s">
        <v>227</v>
      </c>
      <c r="C111" s="52">
        <v>163044</v>
      </c>
      <c r="D111" s="29">
        <v>68277</v>
      </c>
      <c r="E111" s="29">
        <v>68277</v>
      </c>
      <c r="F111" s="34">
        <f t="shared" si="3"/>
        <v>1</v>
      </c>
      <c r="G111" s="39"/>
    </row>
    <row r="112" spans="1:7" ht="0.75" customHeight="1" x14ac:dyDescent="0.25">
      <c r="A112" s="20" t="s">
        <v>186</v>
      </c>
      <c r="B112" s="22" t="s">
        <v>175</v>
      </c>
      <c r="C112" s="52"/>
      <c r="D112" s="29"/>
      <c r="E112" s="29"/>
      <c r="F112" s="34" t="e">
        <f t="shared" si="3"/>
        <v>#DIV/0!</v>
      </c>
      <c r="G112" s="39"/>
    </row>
    <row r="113" spans="1:7" ht="93.75" hidden="1" customHeight="1" x14ac:dyDescent="0.25">
      <c r="A113" s="20" t="s">
        <v>187</v>
      </c>
      <c r="B113" s="22" t="s">
        <v>176</v>
      </c>
      <c r="C113" s="52"/>
      <c r="D113" s="29"/>
      <c r="E113" s="29"/>
      <c r="F113" s="34" t="e">
        <f t="shared" si="3"/>
        <v>#DIV/0!</v>
      </c>
      <c r="G113" s="39"/>
    </row>
    <row r="114" spans="1:7" ht="47.25" hidden="1" x14ac:dyDescent="0.25">
      <c r="A114" s="20" t="s">
        <v>188</v>
      </c>
      <c r="B114" s="22" t="s">
        <v>161</v>
      </c>
      <c r="C114" s="52"/>
      <c r="D114" s="29"/>
      <c r="E114" s="29"/>
      <c r="F114" s="34" t="e">
        <f t="shared" si="3"/>
        <v>#DIV/0!</v>
      </c>
      <c r="G114" s="39"/>
    </row>
    <row r="115" spans="1:7" ht="46.5" hidden="1" customHeight="1" x14ac:dyDescent="0.25">
      <c r="A115" s="20" t="s">
        <v>189</v>
      </c>
      <c r="B115" s="22" t="s">
        <v>161</v>
      </c>
      <c r="C115" s="52"/>
      <c r="D115" s="29"/>
      <c r="E115" s="29"/>
      <c r="F115" s="34" t="e">
        <f t="shared" si="3"/>
        <v>#DIV/0!</v>
      </c>
      <c r="G115" s="39"/>
    </row>
    <row r="116" spans="1:7" ht="46.5" hidden="1" customHeight="1" x14ac:dyDescent="0.25">
      <c r="A116" s="20" t="s">
        <v>202</v>
      </c>
      <c r="B116" s="22" t="s">
        <v>168</v>
      </c>
      <c r="C116" s="52"/>
      <c r="D116" s="29"/>
      <c r="E116" s="29"/>
      <c r="F116" s="34" t="e">
        <f t="shared" si="3"/>
        <v>#DIV/0!</v>
      </c>
      <c r="G116" s="39"/>
    </row>
    <row r="117" spans="1:7" ht="46.5" hidden="1" customHeight="1" x14ac:dyDescent="0.25">
      <c r="A117" s="20" t="s">
        <v>203</v>
      </c>
      <c r="B117" s="22" t="s">
        <v>179</v>
      </c>
      <c r="C117" s="52"/>
      <c r="D117" s="29"/>
      <c r="E117" s="29"/>
      <c r="F117" s="34" t="e">
        <f t="shared" si="3"/>
        <v>#DIV/0!</v>
      </c>
      <c r="G117" s="39"/>
    </row>
    <row r="118" spans="1:7" ht="15" customHeight="1" x14ac:dyDescent="0.25">
      <c r="A118" s="20" t="s">
        <v>204</v>
      </c>
      <c r="B118" s="22" t="s">
        <v>127</v>
      </c>
      <c r="C118" s="52">
        <v>553519.1</v>
      </c>
      <c r="D118" s="29">
        <v>6708419</v>
      </c>
      <c r="E118" s="29">
        <v>5717035.2000000002</v>
      </c>
      <c r="F118" s="34">
        <f t="shared" si="3"/>
        <v>0.85221796670720784</v>
      </c>
      <c r="G118" s="39"/>
    </row>
    <row r="119" spans="1:7" ht="15" customHeight="1" x14ac:dyDescent="0.25">
      <c r="A119" s="20" t="s">
        <v>205</v>
      </c>
      <c r="B119" s="22" t="s">
        <v>128</v>
      </c>
      <c r="C119" s="52">
        <v>553519.1</v>
      </c>
      <c r="D119" s="29">
        <v>6708429</v>
      </c>
      <c r="E119" s="29">
        <v>5717035.2000000002</v>
      </c>
      <c r="F119" s="34">
        <f t="shared" si="3"/>
        <v>0.85221669633829322</v>
      </c>
      <c r="G119" s="39"/>
    </row>
    <row r="120" spans="1:7" ht="34.5" customHeight="1" x14ac:dyDescent="0.25">
      <c r="A120" s="20" t="s">
        <v>206</v>
      </c>
      <c r="B120" s="22" t="s">
        <v>129</v>
      </c>
      <c r="C120" s="52">
        <v>40563307.509999998</v>
      </c>
      <c r="D120" s="29">
        <v>71003224.739999995</v>
      </c>
      <c r="E120" s="29">
        <v>46335296.57</v>
      </c>
      <c r="F120" s="34">
        <f t="shared" si="3"/>
        <v>0.65258017138898761</v>
      </c>
      <c r="G120" s="39">
        <f t="shared" si="2"/>
        <v>1.1422958189141021</v>
      </c>
    </row>
    <row r="121" spans="1:7" ht="45" customHeight="1" x14ac:dyDescent="0.25">
      <c r="A121" s="20" t="s">
        <v>207</v>
      </c>
      <c r="B121" s="22" t="s">
        <v>134</v>
      </c>
      <c r="C121" s="52">
        <v>40216539.560000002</v>
      </c>
      <c r="D121" s="29">
        <v>66209988.549999997</v>
      </c>
      <c r="E121" s="29">
        <v>42905502.479999997</v>
      </c>
      <c r="F121" s="34">
        <f t="shared" si="3"/>
        <v>0.64802159643327717</v>
      </c>
      <c r="G121" s="39">
        <f t="shared" si="2"/>
        <v>1.0668621156722913</v>
      </c>
    </row>
    <row r="122" spans="1:7" ht="45" customHeight="1" x14ac:dyDescent="0.25">
      <c r="A122" s="20" t="s">
        <v>208</v>
      </c>
      <c r="B122" s="22" t="s">
        <v>135</v>
      </c>
      <c r="C122" s="52">
        <v>40216539.560000002</v>
      </c>
      <c r="D122" s="29">
        <v>66209988.549999997</v>
      </c>
      <c r="E122" s="29">
        <v>42905502.479999997</v>
      </c>
      <c r="F122" s="34">
        <f t="shared" si="3"/>
        <v>0.64802159643327717</v>
      </c>
      <c r="G122" s="39">
        <f t="shared" si="2"/>
        <v>1.0668621156722913</v>
      </c>
    </row>
    <row r="123" spans="1:7" ht="78" customHeight="1" x14ac:dyDescent="0.25">
      <c r="A123" s="20" t="s">
        <v>209</v>
      </c>
      <c r="B123" s="22" t="s">
        <v>136</v>
      </c>
      <c r="C123" s="52">
        <v>130771.7</v>
      </c>
      <c r="D123" s="29">
        <v>364560</v>
      </c>
      <c r="E123" s="29">
        <v>136897.70000000001</v>
      </c>
      <c r="F123" s="34">
        <f t="shared" si="3"/>
        <v>0.3755148672372175</v>
      </c>
      <c r="G123" s="39">
        <f t="shared" si="2"/>
        <v>1.0468449978091592</v>
      </c>
    </row>
    <row r="124" spans="1:7" ht="76.5" customHeight="1" x14ac:dyDescent="0.25">
      <c r="A124" s="20" t="s">
        <v>210</v>
      </c>
      <c r="B124" s="22" t="s">
        <v>137</v>
      </c>
      <c r="C124" s="52">
        <v>130771.7</v>
      </c>
      <c r="D124" s="29">
        <v>364560</v>
      </c>
      <c r="E124" s="29">
        <v>136897.70000000001</v>
      </c>
      <c r="F124" s="34">
        <f t="shared" si="3"/>
        <v>0.3755148672372175</v>
      </c>
      <c r="G124" s="39">
        <f t="shared" si="2"/>
        <v>1.0468449978091592</v>
      </c>
    </row>
    <row r="125" spans="1:7" ht="73.5" customHeight="1" x14ac:dyDescent="0.25">
      <c r="A125" s="20" t="s">
        <v>211</v>
      </c>
      <c r="B125" s="22" t="s">
        <v>138</v>
      </c>
      <c r="C125" s="52"/>
      <c r="D125" s="29">
        <v>4014384</v>
      </c>
      <c r="E125" s="29">
        <v>3010788</v>
      </c>
      <c r="F125" s="34">
        <f t="shared" si="3"/>
        <v>0.75</v>
      </c>
      <c r="G125" s="39"/>
    </row>
    <row r="126" spans="1:7" ht="75" customHeight="1" x14ac:dyDescent="0.25">
      <c r="A126" s="20" t="s">
        <v>212</v>
      </c>
      <c r="B126" s="22" t="s">
        <v>139</v>
      </c>
      <c r="C126" s="52"/>
      <c r="D126" s="29">
        <v>4014384</v>
      </c>
      <c r="E126" s="29">
        <v>3010788</v>
      </c>
      <c r="F126" s="34">
        <f t="shared" si="3"/>
        <v>0.75</v>
      </c>
      <c r="G126" s="39"/>
    </row>
    <row r="127" spans="1:7" ht="46.5" customHeight="1" x14ac:dyDescent="0.25">
      <c r="A127" s="20" t="s">
        <v>213</v>
      </c>
      <c r="B127" s="22" t="s">
        <v>130</v>
      </c>
      <c r="C127" s="52">
        <v>215996.25</v>
      </c>
      <c r="D127" s="29">
        <v>356873</v>
      </c>
      <c r="E127" s="29">
        <v>259648.66</v>
      </c>
      <c r="F127" s="34">
        <f t="shared" si="3"/>
        <v>0.72756599686723289</v>
      </c>
      <c r="G127" s="39">
        <f t="shared" si="2"/>
        <v>1.2020979993865635</v>
      </c>
    </row>
    <row r="128" spans="1:7" ht="49.5" customHeight="1" x14ac:dyDescent="0.25">
      <c r="A128" s="20" t="s">
        <v>214</v>
      </c>
      <c r="B128" s="22" t="s">
        <v>131</v>
      </c>
      <c r="C128" s="52">
        <v>215996.25</v>
      </c>
      <c r="D128" s="29">
        <v>356873</v>
      </c>
      <c r="E128" s="29">
        <v>259648.66</v>
      </c>
      <c r="F128" s="34">
        <f t="shared" si="3"/>
        <v>0.72756599686723289</v>
      </c>
      <c r="G128" s="39">
        <f t="shared" si="2"/>
        <v>1.2020979993865635</v>
      </c>
    </row>
    <row r="129" spans="1:7" ht="63.75" customHeight="1" x14ac:dyDescent="0.25">
      <c r="A129" s="20" t="s">
        <v>228</v>
      </c>
      <c r="B129" s="22" t="s">
        <v>229</v>
      </c>
      <c r="C129" s="52"/>
      <c r="D129" s="29">
        <v>4980</v>
      </c>
      <c r="E129" s="29">
        <v>4980</v>
      </c>
      <c r="F129" s="34">
        <f t="shared" si="3"/>
        <v>1</v>
      </c>
      <c r="G129" s="39"/>
    </row>
    <row r="130" spans="1:7" ht="72" customHeight="1" x14ac:dyDescent="0.25">
      <c r="A130" s="20" t="s">
        <v>228</v>
      </c>
      <c r="B130" s="22" t="s">
        <v>230</v>
      </c>
      <c r="C130" s="49"/>
      <c r="D130" s="29">
        <v>4980</v>
      </c>
      <c r="E130" s="29">
        <v>4980</v>
      </c>
      <c r="F130" s="34">
        <f t="shared" si="3"/>
        <v>1</v>
      </c>
      <c r="G130" s="39"/>
    </row>
    <row r="131" spans="1:7" ht="51.75" customHeight="1" x14ac:dyDescent="0.25">
      <c r="A131" s="20" t="s">
        <v>215</v>
      </c>
      <c r="B131" s="22" t="s">
        <v>132</v>
      </c>
      <c r="C131" s="49"/>
      <c r="D131" s="29">
        <v>52439.19</v>
      </c>
      <c r="E131" s="29">
        <v>17479.73</v>
      </c>
      <c r="F131" s="34">
        <f t="shared" si="3"/>
        <v>0.33333333333333331</v>
      </c>
      <c r="G131" s="39"/>
    </row>
    <row r="132" spans="1:7" ht="65.25" customHeight="1" x14ac:dyDescent="0.25">
      <c r="A132" s="20" t="s">
        <v>216</v>
      </c>
      <c r="B132" s="22" t="s">
        <v>133</v>
      </c>
      <c r="C132" s="49"/>
      <c r="D132" s="29">
        <v>52439.19</v>
      </c>
      <c r="E132" s="29">
        <v>17479.73</v>
      </c>
      <c r="F132" s="34">
        <f t="shared" si="3"/>
        <v>0.33333333333333331</v>
      </c>
      <c r="G132" s="39"/>
    </row>
    <row r="133" spans="1:7" ht="30" customHeight="1" x14ac:dyDescent="0.25">
      <c r="A133" s="40" t="s">
        <v>217</v>
      </c>
      <c r="B133" s="41" t="s">
        <v>140</v>
      </c>
      <c r="C133" s="51">
        <v>2904049.68</v>
      </c>
      <c r="D133" s="43">
        <f>D134+D136</f>
        <v>3396463</v>
      </c>
      <c r="E133" s="43">
        <f>E134+E136</f>
        <v>1899284.04</v>
      </c>
      <c r="F133" s="44">
        <f t="shared" si="3"/>
        <v>0.55919467987727234</v>
      </c>
      <c r="G133" s="45">
        <f t="shared" si="2"/>
        <v>0.65401224127818636</v>
      </c>
    </row>
    <row r="134" spans="1:7" ht="62.25" customHeight="1" x14ac:dyDescent="0.25">
      <c r="A134" s="20" t="s">
        <v>218</v>
      </c>
      <c r="B134" s="22" t="s">
        <v>141</v>
      </c>
      <c r="C134" s="52">
        <v>2488746.9300000002</v>
      </c>
      <c r="D134" s="29">
        <v>3144200</v>
      </c>
      <c r="E134" s="29">
        <v>1710609.98</v>
      </c>
      <c r="F134" s="34">
        <f t="shared" si="3"/>
        <v>0.54405253482602889</v>
      </c>
      <c r="G134" s="39">
        <f t="shared" si="2"/>
        <v>0.68733785640470879</v>
      </c>
    </row>
    <row r="135" spans="1:7" ht="75" customHeight="1" x14ac:dyDescent="0.25">
      <c r="A135" s="28" t="s">
        <v>219</v>
      </c>
      <c r="B135" s="22" t="s">
        <v>142</v>
      </c>
      <c r="C135" s="52">
        <v>2488746.9300000002</v>
      </c>
      <c r="D135" s="29">
        <v>3144200</v>
      </c>
      <c r="E135" s="29">
        <v>1710609.98</v>
      </c>
      <c r="F135" s="34">
        <f t="shared" si="3"/>
        <v>0.54405253482602889</v>
      </c>
      <c r="G135" s="39">
        <f t="shared" si="2"/>
        <v>0.68733785640470879</v>
      </c>
    </row>
    <row r="136" spans="1:7" ht="31.5" customHeight="1" x14ac:dyDescent="0.25">
      <c r="A136" s="26" t="s">
        <v>220</v>
      </c>
      <c r="B136" s="22" t="s">
        <v>143</v>
      </c>
      <c r="C136" s="52">
        <v>415302.75</v>
      </c>
      <c r="D136" s="29">
        <v>252263</v>
      </c>
      <c r="E136" s="29">
        <v>188674.06</v>
      </c>
      <c r="F136" s="34">
        <f t="shared" si="3"/>
        <v>0.74792601372377243</v>
      </c>
      <c r="G136" s="39">
        <f t="shared" si="2"/>
        <v>0.45430486554688115</v>
      </c>
    </row>
    <row r="137" spans="1:7" ht="30.75" customHeight="1" x14ac:dyDescent="0.25">
      <c r="A137" s="26" t="s">
        <v>221</v>
      </c>
      <c r="B137" s="22" t="s">
        <v>144</v>
      </c>
      <c r="C137" s="52">
        <v>415302.75</v>
      </c>
      <c r="D137" s="29">
        <v>252263</v>
      </c>
      <c r="E137" s="29">
        <v>188674.06</v>
      </c>
      <c r="F137" s="34">
        <f t="shared" si="3"/>
        <v>0.74792601372377243</v>
      </c>
      <c r="G137" s="39">
        <f t="shared" si="2"/>
        <v>0.45430486554688115</v>
      </c>
    </row>
    <row r="138" spans="1:7" ht="45.75" hidden="1" customHeight="1" x14ac:dyDescent="0.25">
      <c r="A138" s="20" t="s">
        <v>146</v>
      </c>
      <c r="B138" s="22" t="s">
        <v>145</v>
      </c>
      <c r="C138" s="55"/>
      <c r="D138" s="29"/>
      <c r="E138" s="29"/>
      <c r="F138" s="34" t="e">
        <f t="shared" si="3"/>
        <v>#DIV/0!</v>
      </c>
      <c r="G138" s="39" t="e">
        <f t="shared" si="2"/>
        <v>#DIV/0!</v>
      </c>
    </row>
    <row r="139" spans="1:7" ht="45.75" hidden="1" customHeight="1" x14ac:dyDescent="0.25">
      <c r="A139" s="20" t="s">
        <v>163</v>
      </c>
      <c r="B139" s="22" t="s">
        <v>147</v>
      </c>
      <c r="C139" s="55"/>
      <c r="D139" s="29"/>
      <c r="E139" s="29"/>
      <c r="F139" s="34" t="e">
        <f t="shared" si="3"/>
        <v>#DIV/0!</v>
      </c>
      <c r="G139" s="39" t="e">
        <f t="shared" si="2"/>
        <v>#DIV/0!</v>
      </c>
    </row>
    <row r="140" spans="1:7" ht="45" hidden="1" customHeight="1" x14ac:dyDescent="0.25">
      <c r="A140" s="20" t="s">
        <v>222</v>
      </c>
      <c r="B140" s="22" t="s">
        <v>147</v>
      </c>
      <c r="C140" s="55"/>
      <c r="D140" s="29"/>
      <c r="E140" s="29"/>
      <c r="F140" s="34" t="e">
        <f t="shared" si="3"/>
        <v>#DIV/0!</v>
      </c>
      <c r="G140" s="39" t="e">
        <f t="shared" si="2"/>
        <v>#DIV/0!</v>
      </c>
    </row>
    <row r="141" spans="1:7" ht="15.75" hidden="1" customHeight="1" x14ac:dyDescent="0.25">
      <c r="A141" s="21"/>
      <c r="B141" s="23"/>
      <c r="C141" s="56"/>
      <c r="D141" s="30"/>
      <c r="E141" s="30"/>
      <c r="F141" s="34" t="e">
        <f t="shared" si="3"/>
        <v>#DIV/0!</v>
      </c>
      <c r="G141" s="39" t="e">
        <f t="shared" si="2"/>
        <v>#DIV/0!</v>
      </c>
    </row>
    <row r="142" spans="1:7" ht="15.75" x14ac:dyDescent="0.25">
      <c r="A142" s="48" t="s">
        <v>152</v>
      </c>
      <c r="B142" s="48"/>
      <c r="C142" s="57">
        <f>C13+C92</f>
        <v>93478682.609999999</v>
      </c>
      <c r="D142" s="43">
        <f>D13+D92</f>
        <v>164329257.74000001</v>
      </c>
      <c r="E142" s="43">
        <f>E13+E92</f>
        <v>115730138.80000001</v>
      </c>
      <c r="F142" s="44">
        <f t="shared" si="3"/>
        <v>0.70425766167037029</v>
      </c>
      <c r="G142" s="45">
        <f t="shared" si="2"/>
        <v>1.2380377597193442</v>
      </c>
    </row>
    <row r="143" spans="1:7" ht="15.75" x14ac:dyDescent="0.25">
      <c r="A143" s="16"/>
      <c r="B143" s="16"/>
      <c r="C143" s="50"/>
      <c r="D143" s="16"/>
      <c r="E143" s="16"/>
      <c r="F143" s="16"/>
      <c r="G143" s="38"/>
    </row>
    <row r="144" spans="1:7" ht="15.75" x14ac:dyDescent="0.25">
      <c r="A144" s="16"/>
      <c r="B144" s="16"/>
      <c r="C144" s="16"/>
      <c r="D144" s="16"/>
      <c r="E144" s="16"/>
      <c r="F144" s="16"/>
    </row>
  </sheetData>
  <mergeCells count="12">
    <mergeCell ref="D2:F2"/>
    <mergeCell ref="D4:F4"/>
    <mergeCell ref="D5:F5"/>
    <mergeCell ref="A8:F8"/>
    <mergeCell ref="A1:B2"/>
    <mergeCell ref="G10:G11"/>
    <mergeCell ref="B10:B11"/>
    <mergeCell ref="A10:A11"/>
    <mergeCell ref="F10:F11"/>
    <mergeCell ref="E10:E11"/>
    <mergeCell ref="D10:D11"/>
    <mergeCell ref="C10:C11"/>
  </mergeCells>
  <pageMargins left="0.19685039370078741" right="0.19685039370078741" top="0.59055118110236227" bottom="0" header="0" footer="0"/>
  <pageSetup paperSize="9" scale="57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cp:lastPrinted>2019-10-17T11:37:05Z</cp:lastPrinted>
  <dcterms:created xsi:type="dcterms:W3CDTF">2016-07-05T13:04:41Z</dcterms:created>
  <dcterms:modified xsi:type="dcterms:W3CDTF">2019-10-29T13:16:17Z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