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ДЛЯ САЙТА\13092018\ПОСТАНОВЛЕНИЕ\"/>
    </mc:Choice>
  </mc:AlternateContent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Доходы!$10:$12</definedName>
  </definedNames>
  <calcPr calcId="162913"/>
</workbook>
</file>

<file path=xl/calcChain.xml><?xml version="1.0" encoding="utf-8"?>
<calcChain xmlns="http://schemas.openxmlformats.org/spreadsheetml/2006/main">
  <c r="D65" i="2" l="1"/>
  <c r="D64" i="2" s="1"/>
  <c r="C64" i="2"/>
  <c r="D60" i="2"/>
  <c r="D56" i="2"/>
  <c r="C56" i="2"/>
  <c r="D50" i="2" l="1"/>
  <c r="D49" i="2" s="1"/>
  <c r="C50" i="2"/>
  <c r="C49" i="2" s="1"/>
  <c r="D41" i="2"/>
  <c r="D40" i="2" s="1"/>
  <c r="C41" i="2"/>
  <c r="C40" i="2" s="1"/>
  <c r="E32" i="2"/>
  <c r="E33" i="2"/>
  <c r="D27" i="2"/>
  <c r="D26" i="2" s="1"/>
  <c r="C27" i="2"/>
  <c r="C26" i="2" s="1"/>
  <c r="D34" i="2"/>
  <c r="C34" i="2"/>
  <c r="D21" i="2"/>
  <c r="D20" i="2" s="1"/>
  <c r="C21" i="2"/>
  <c r="C20" i="2" s="1"/>
  <c r="D115" i="2"/>
  <c r="D15" i="2"/>
  <c r="D14" i="2" s="1"/>
  <c r="D13" i="2" s="1"/>
  <c r="D124" i="2" s="1"/>
  <c r="C15" i="2"/>
  <c r="C115" i="2"/>
  <c r="E16" i="2"/>
  <c r="E17" i="2"/>
  <c r="E18" i="2"/>
  <c r="E19" i="2"/>
  <c r="E22" i="2"/>
  <c r="E23" i="2"/>
  <c r="E24" i="2"/>
  <c r="E25" i="2"/>
  <c r="E28" i="2"/>
  <c r="E29" i="2"/>
  <c r="E30" i="2"/>
  <c r="E31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6" i="2"/>
  <c r="E117" i="2"/>
  <c r="E118" i="2"/>
  <c r="E119" i="2"/>
  <c r="E120" i="2"/>
  <c r="E121" i="2"/>
  <c r="E122" i="2"/>
  <c r="E123" i="2"/>
  <c r="E15" i="2" l="1"/>
  <c r="C14" i="2"/>
  <c r="C13" i="2" s="1"/>
  <c r="C124" i="2" s="1"/>
  <c r="E124" i="2" s="1"/>
  <c r="E49" i="2"/>
  <c r="E50" i="2"/>
  <c r="E40" i="2"/>
  <c r="E27" i="2"/>
  <c r="E34" i="2"/>
  <c r="E26" i="2"/>
  <c r="E20" i="2"/>
  <c r="E21" i="2"/>
  <c r="E115" i="2"/>
  <c r="E14" i="2" l="1"/>
  <c r="E13" i="2"/>
</calcChain>
</file>

<file path=xl/sharedStrings.xml><?xml version="1.0" encoding="utf-8"?>
<sst xmlns="http://schemas.openxmlformats.org/spreadsheetml/2006/main" count="236" uniqueCount="230">
  <si>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</si>
  <si>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</si>
  <si>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</si>
  <si>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</si>
  <si>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</si>
  <si>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</si>
  <si>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</si>
  <si>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</si>
  <si>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</si>
  <si>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</si>
  <si>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</si>
  <si>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</si>
  <si>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</si>
  <si>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</si>
  <si>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</si>
  <si>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</si>
  <si>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</si>
  <si>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</si>
  <si>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</si>
  <si>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</si>
  <si>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</si>
  <si>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</si>
  <si>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</si>
  <si>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</si>
  <si>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</si>
  <si>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</si>
  <si>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</si>
  <si>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</si>
  <si>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</si>
  <si>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</si>
  <si>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</si>
  <si>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</si>
  <si>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</si>
  <si>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</si>
  <si>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</si>
  <si>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</si>
  <si>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</si>
  <si>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</si>
  <si>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</si>
  <si>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</si>
  <si>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</si>
  <si>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</si>
  <si>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</si>
  <si>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</si>
  <si>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</si>
  <si>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</si>
  <si>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</si>
  <si>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</si>
  <si>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</si>
  <si>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</si>
  <si>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</si>
  <si>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</si>
  <si>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</si>
  <si>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</si>
  <si>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</si>
  <si>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</si>
  <si>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</si>
  <si>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</si>
  <si>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</si>
  <si>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</si>
  <si>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</si>
  <si>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</si>
  <si>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</si>
  <si>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</si>
  <si>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</si>
  <si>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</si>
  <si>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</si>
  <si>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</si>
  <si>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</si>
  <si>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</si>
  <si>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</si>
  <si>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</si>
  <si>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</si>
  <si>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</si>
  <si>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</si>
  <si>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</si>
  <si>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</si>
  <si>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</si>
  <si>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</si>
  <si>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</si>
  <si>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</si>
  <si>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</si>
  <si>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</si>
  <si>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</si>
  <si>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</si>
  <si>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</si>
  <si>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</si>
  <si>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</si>
  <si>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</si>
  <si>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</si>
  <si>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</si>
  <si>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</si>
  <si>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</si>
  <si>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</si>
  <si>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</si>
  <si>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</si>
  <si>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</si>
  <si>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</si>
  <si>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</si>
  <si>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</si>
  <si>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</si>
  <si>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</si>
  <si>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</si>
  <si>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</si>
  <si>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</si>
  <si>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</si>
  <si>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</si>
  <si>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</si>
  <si>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</si>
  <si>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</si>
  <si>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</si>
  <si>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</si>
  <si>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</si>
  <si>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</si>
  <si>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</si>
  <si>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</si>
  <si>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</si>
  <si>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</si>
  <si>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</si>
  <si>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</si>
  <si>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</si>
  <si>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</si>
  <si>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</si>
  <si>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</si>
  <si>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</si>
  <si>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</si>
  <si>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</si>
  <si>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</si>
  <si>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</si>
  <si>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</si>
  <si>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</si>
  <si>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</si>
  <si>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</si>
  <si>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</si>
  <si>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</si>
  <si>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</si>
  <si>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</si>
  <si>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</si>
  <si>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</si>
  <si>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</si>
  <si>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</si>
  <si>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</si>
  <si>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</si>
  <si>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</si>
  <si>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</si>
  <si>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</si>
  <si>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</si>
  <si>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</si>
  <si>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</si>
  <si>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"#R/D"</t>
  </si>
  <si>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</si>
  <si>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</si>
  <si>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</si>
  <si>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</si>
  <si>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</si>
  <si>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</si>
  <si>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</si>
  <si>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</si>
  <si>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</si>
  <si>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</si>
  <si>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</si>
  <si>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</si>
  <si>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000 2023000000 0000 151</t>
  </si>
  <si>
    <t xml:space="preserve"> 000 2023002400 0000 151</t>
  </si>
  <si>
    <t xml:space="preserve"> 000 2023002405 0000 151</t>
  </si>
  <si>
    <t xml:space="preserve"> 000 2023002900 0000 151</t>
  </si>
  <si>
    <t xml:space="preserve"> 000 2023002905 0000 151</t>
  </si>
  <si>
    <t xml:space="preserve"> 000 2023508200 0000 151</t>
  </si>
  <si>
    <t xml:space="preserve"> 000 2023508205 0000 151</t>
  </si>
  <si>
    <t xml:space="preserve"> 000 2023526000 0000 151</t>
  </si>
  <si>
    <t xml:space="preserve"> 000 2023511800 0000 151</t>
  </si>
  <si>
    <t xml:space="preserve"> 000 2023511805 0000 151</t>
  </si>
  <si>
    <t xml:space="preserve"> 000 2024000000 0000 151</t>
  </si>
  <si>
    <t xml:space="preserve"> 000 2024001400 0000 151</t>
  </si>
  <si>
    <t xml:space="preserve"> 000 2024001405 0000 151</t>
  </si>
  <si>
    <t xml:space="preserve"> 000 2024999900 0000 151</t>
  </si>
  <si>
    <t xml:space="preserve"> 000 2024999905 0000 151</t>
  </si>
  <si>
    <t xml:space="preserve"> 000 2021000000 0000 151</t>
  </si>
  <si>
    <t xml:space="preserve"> 000 2021500105 0000 151</t>
  </si>
  <si>
    <t xml:space="preserve"> 000 2021500200 0000 151</t>
  </si>
  <si>
    <t xml:space="preserve"> 000 202150205 0000 151</t>
  </si>
  <si>
    <t xml:space="preserve"> 000 2022000000 0000 151</t>
  </si>
  <si>
    <t xml:space="preserve"> 000 2022021600 0000 151</t>
  </si>
  <si>
    <t xml:space="preserve"> 000 2022021605 0000 151</t>
  </si>
  <si>
    <t>000 20225097000000151</t>
  </si>
  <si>
    <t>000 202225097050000151</t>
  </si>
  <si>
    <t xml:space="preserve"> 000 2022999900 0000 151</t>
  </si>
  <si>
    <t xml:space="preserve"> 000 2022999905 0000 151</t>
  </si>
  <si>
    <t xml:space="preserve"> 000 2190000005 0000 000</t>
  </si>
  <si>
    <t xml:space="preserve"> 000 1110501305 0000 120</t>
  </si>
  <si>
    <t>000 1160800001 0000 140</t>
  </si>
  <si>
    <t>Денежные взыскания ( штрафы) за административные правонаругения в области государственного регулирования производства и оборота этилового спирта, алкогольной спиртосодеожащей и табачной продукции</t>
  </si>
  <si>
    <t>000 2021999900 0000 151</t>
  </si>
  <si>
    <t>Прочие дотации</t>
  </si>
  <si>
    <t>000 2022551900 0000 151</t>
  </si>
  <si>
    <t>Субсидия бюджетам на поддержку отрасли культуры</t>
  </si>
  <si>
    <t>Приложение 1</t>
  </si>
  <si>
    <t>Жирятинского района</t>
  </si>
  <si>
    <t xml:space="preserve">      к постановлению адинистрации</t>
  </si>
  <si>
    <t xml:space="preserve"> 000 2021999905 0000 15</t>
  </si>
  <si>
    <t>Прочие дотации бюджетам муниципальных районов</t>
  </si>
  <si>
    <t>Уточненные назначения на 2018 год</t>
  </si>
  <si>
    <t>000 1120104101 0000 120</t>
  </si>
  <si>
    <t xml:space="preserve"> 000 1140601305 0000 430</t>
  </si>
  <si>
    <t>000 1160801001 0000 140</t>
  </si>
  <si>
    <t>000 1160802001 0000 140</t>
  </si>
  <si>
    <t>Денежные взыскания ( штрафы) за административные правонаругения в области государственного регулирования производства и оборота  табачной продукции</t>
  </si>
  <si>
    <t xml:space="preserve"> 000 2021500100 0000 151</t>
  </si>
  <si>
    <t>000 2022007700 0000 151</t>
  </si>
  <si>
    <t>000 2022007705 0000 151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</si>
  <si>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</si>
  <si>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</si>
  <si>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000 2022546700 0000 151</t>
  </si>
  <si>
    <t>000 2022546705 0000 151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</si>
  <si>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</si>
  <si>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</si>
  <si>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</si>
  <si>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000 2022551905 0000 151</t>
  </si>
  <si>
    <t xml:space="preserve"> 000 2023526005 0000 151</t>
  </si>
  <si>
    <t>Доходы бюджета муниципального образования "Жирятинский район" за 1  полугодие 2018г.</t>
  </si>
  <si>
    <t>000 1050400002 0000 110</t>
  </si>
  <si>
    <t>000 1050402002 0000 110</t>
  </si>
  <si>
    <t>Налог, взимаемый в связи с применением патентной системы налогооблажения</t>
  </si>
  <si>
    <t xml:space="preserve">Налог, взимаемый в связи с применением патентной системы налогооблажения,зачисляемый в бюджеты муниципальных районов 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</si>
  <si>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</si>
  <si>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муниципальных районов</t>
  </si>
  <si>
    <t>000 1164300001 0000 140</t>
  </si>
  <si>
    <t>Денежные взыскания(штрафы)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административныхз правонарушениях</t>
  </si>
  <si>
    <t>Кассовое исполнение за 1 полугодие 2018 года</t>
  </si>
  <si>
    <t>от13.08.2018 года № 1592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</si>
</sst>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%"/>
  </numFmts>
  <fonts count="18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5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>
      <alignment horizontal="center" wrapText="1"/>
      <protection locked="0"/>
    </xf>
    <xf numFmtId="0" fontId="3" fillId="0" borderId="1" xfId="5" applyNumberFormat="1" applyProtection="1">
      <protection locked="0"/>
    </xf>
    <xf numFmtId="0" fontId="3" fillId="0" borderId="1" xfId="9" applyNumberFormat="1" applyBorder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49" fontId="13" fillId="0" borderId="1" xfId="12" applyNumberFormat="1" applyFont="1" applyBorder="1" applyProtection="1">
      <alignment horizontal="right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3" fillId="0" borderId="1" xfId="13" applyNumberFormat="1" applyBorder="1" applyProtection="1">
      <protection locked="0"/>
    </xf>
    <xf numFmtId="49" fontId="13" fillId="0" borderId="51" xfId="24" applyNumberFormat="1" applyFont="1" applyBorder="1" applyProtection="1">
      <alignment horizontal="center" vertical="center" wrapText="1"/>
      <protection locked="0"/>
    </xf>
    <xf numFmtId="49" fontId="13" fillId="0" borderId="51" xfId="25" applyNumberFormat="1" applyFont="1" applyBorder="1" applyProtection="1">
      <alignment horizontal="center" vertical="center" wrapText="1"/>
      <protection locked="0"/>
    </xf>
    <xf numFmtId="4" fontId="13" fillId="0" borderId="51" xfId="29" applyNumberFormat="1" applyFont="1" applyBorder="1" applyProtection="1">
      <alignment horizontal="right"/>
      <protection locked="0"/>
    </xf>
    <xf numFmtId="49" fontId="13" fillId="0" borderId="51" xfId="38" applyNumberFormat="1" applyFont="1" applyBorder="1" applyProtection="1">
      <alignment horizontal="center"/>
      <protection locked="0"/>
    </xf>
    <xf numFmtId="0" fontId="13" fillId="0" borderId="51" xfId="39" applyNumberFormat="1" applyFont="1" applyBorder="1" applyProtection="1">
      <protection locked="0"/>
    </xf>
    <xf numFmtId="0" fontId="13" fillId="0" borderId="51" xfId="36" applyNumberFormat="1" applyFont="1" applyBorder="1" applyAlignment="1" applyProtection="1">
      <alignment wrapText="1"/>
      <protection locked="0"/>
    </xf>
    <xf numFmtId="0" fontId="13" fillId="0" borderId="51" xfId="16" applyNumberFormat="1" applyFont="1" applyBorder="1" applyAlignment="1" applyProtection="1">
      <protection locked="0"/>
    </xf>
    <xf numFmtId="0" fontId="15" fillId="0" borderId="51" xfId="0" applyFont="1" applyBorder="1" applyProtection="1">
      <protection locked="0"/>
    </xf>
    <xf numFmtId="0" fontId="13" fillId="0" borderId="53" xfId="36" applyNumberFormat="1" applyFont="1" applyBorder="1" applyAlignment="1" applyProtection="1">
      <alignment wrapText="1"/>
      <protection locked="0"/>
    </xf>
    <xf numFmtId="0" fontId="15" fillId="0" borderId="51" xfId="32" applyNumberFormat="1" applyFont="1" applyBorder="1" applyAlignment="1" applyProtection="1">
      <alignment wrapText="1"/>
    </xf>
    <xf numFmtId="49" fontId="13" fillId="4" borderId="51" xfId="38" applyNumberFormat="1" applyFont="1" applyFill="1" applyBorder="1" applyProtection="1">
      <alignment horizontal="center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49" fontId="13" fillId="0" borderId="52" xfId="38" applyNumberFormat="1" applyFont="1" applyBorder="1" applyProtection="1">
      <alignment horizontal="center"/>
      <protection locked="0"/>
    </xf>
    <xf numFmtId="4" fontId="15" fillId="0" borderId="51" xfId="29" applyNumberFormat="1" applyFont="1" applyBorder="1" applyProtection="1">
      <alignment horizontal="right"/>
      <protection locked="0"/>
    </xf>
    <xf numFmtId="0" fontId="15" fillId="2" borderId="51" xfId="40" applyNumberFormat="1" applyFont="1" applyBorder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4" fontId="16" fillId="0" borderId="51" xfId="29" applyNumberFormat="1" applyFont="1" applyBorder="1" applyProtection="1">
      <alignment horizontal="right"/>
      <protection locked="0"/>
    </xf>
    <xf numFmtId="165" fontId="13" fillId="0" borderId="51" xfId="184" applyNumberFormat="1" applyFont="1" applyBorder="1" applyAlignment="1" applyProtection="1">
      <alignment horizontal="right"/>
      <protection locked="0"/>
    </xf>
    <xf numFmtId="4" fontId="14" fillId="0" borderId="51" xfId="29" applyNumberFormat="1" applyFont="1" applyBorder="1" applyProtection="1">
      <alignment horizontal="right"/>
      <protection locked="0"/>
    </xf>
    <xf numFmtId="165" fontId="14" fillId="0" borderId="51" xfId="184" applyNumberFormat="1" applyFont="1" applyBorder="1" applyAlignment="1" applyProtection="1">
      <alignment horizontal="right"/>
      <protection locked="0"/>
    </xf>
    <xf numFmtId="4" fontId="17" fillId="0" borderId="51" xfId="29" applyNumberFormat="1" applyFont="1" applyBorder="1" applyProtection="1">
      <alignment horizontal="right"/>
      <protection locked="0"/>
    </xf>
    <xf numFmtId="49" fontId="13" fillId="0" borderId="55" xfId="0" applyNumberFormat="1" applyFont="1" applyFill="1" applyBorder="1" applyAlignment="1" applyProtection="1">
      <alignment horizontal="center" vertical="center" wrapText="1"/>
    </xf>
    <xf numFmtId="49" fontId="13" fillId="0" borderId="56" xfId="0" applyNumberFormat="1" applyFont="1" applyFill="1" applyBorder="1" applyAlignment="1" applyProtection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49" fontId="13" fillId="0" borderId="57" xfId="0" applyNumberFormat="1" applyFont="1" applyFill="1" applyBorder="1" applyAlignment="1" applyProtection="1">
      <alignment horizontal="center" vertical="center" wrapText="1"/>
    </xf>
    <xf numFmtId="49" fontId="15" fillId="0" borderId="52" xfId="24" applyNumberFormat="1" applyFont="1" applyBorder="1" applyAlignment="1" applyProtection="1">
      <alignment horizontal="center" vertical="center" wrapText="1"/>
      <protection locked="0"/>
    </xf>
    <xf numFmtId="49" fontId="15" fillId="0" borderId="54" xfId="24" applyNumberFormat="1" applyFont="1" applyBorder="1" applyAlignment="1" applyProtection="1">
      <alignment horizontal="center" vertical="center" wrapText="1"/>
      <protection locked="0"/>
    </xf>
    <xf numFmtId="0" fontId="5" fillId="0" borderId="1" xfId="5" applyNumberFormat="1" applyFont="1" applyAlignment="1" applyProtection="1">
      <alignment horizontal="right"/>
    </xf>
    <xf numFmtId="0" fontId="13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</cellXfs>
  <cellStyles count="185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zoomScaleNormal="100" workbookViewId="0">
      <selection activeCell="G61" sqref="G61"/>
    </sheetView>
  </sheetViews>
  <sheetFormatPr defaultRowHeight="15" x14ac:dyDescent="0.25"/>
  <cols>
    <col min="1" max="1" width="26.140625" style="1" customWidth="1"/>
    <col min="2" max="2" width="60" style="1" customWidth="1"/>
    <col min="3" max="3" width="17.140625" style="1" customWidth="1"/>
    <col min="4" max="5" width="16.140625" style="1" customWidth="1"/>
    <col min="6" max="6" width="9.7109375" style="1" customWidth="1"/>
    <col min="7" max="16384" width="9.140625" style="1"/>
  </cols>
  <sheetData>
    <row r="1" spans="1:6" ht="17.100000000000001" customHeight="1" x14ac:dyDescent="0.25">
      <c r="A1" s="50"/>
      <c r="B1" s="50"/>
      <c r="C1" s="2"/>
      <c r="D1" s="3"/>
      <c r="E1" s="3"/>
      <c r="F1" s="3"/>
    </row>
    <row r="2" spans="1:6" ht="17.100000000000001" customHeight="1" x14ac:dyDescent="0.25">
      <c r="A2" s="50"/>
      <c r="B2" s="50"/>
      <c r="C2" s="48" t="s">
        <v>196</v>
      </c>
      <c r="D2" s="48"/>
      <c r="E2" s="48"/>
      <c r="F2" s="34"/>
    </row>
    <row r="3" spans="1:6" ht="14.1" customHeight="1" x14ac:dyDescent="0.25">
      <c r="A3" s="5"/>
      <c r="B3" s="5"/>
      <c r="C3" s="6"/>
      <c r="D3" s="35" t="s">
        <v>198</v>
      </c>
      <c r="E3" s="35"/>
      <c r="F3" s="35"/>
    </row>
    <row r="4" spans="1:6" ht="14.1" customHeight="1" x14ac:dyDescent="0.25">
      <c r="A4" s="7"/>
      <c r="B4" s="8"/>
      <c r="C4" s="48" t="s">
        <v>197</v>
      </c>
      <c r="D4" s="48"/>
      <c r="E4" s="48"/>
      <c r="F4" s="34"/>
    </row>
    <row r="5" spans="1:6" ht="14.1" customHeight="1" x14ac:dyDescent="0.25">
      <c r="A5" s="10"/>
      <c r="B5" s="11"/>
      <c r="C5" s="48" t="s">
        <v>229</v>
      </c>
      <c r="D5" s="48"/>
      <c r="E5" s="48"/>
      <c r="F5" s="34"/>
    </row>
    <row r="6" spans="1:6" ht="14.1" customHeight="1" x14ac:dyDescent="0.25">
      <c r="A6" s="12"/>
      <c r="B6" s="13"/>
      <c r="C6" s="9"/>
      <c r="D6" s="36"/>
      <c r="E6" s="36"/>
      <c r="F6" s="3"/>
    </row>
    <row r="7" spans="1:6" ht="15" customHeight="1" x14ac:dyDescent="0.25">
      <c r="A7" s="14"/>
      <c r="B7" s="14"/>
      <c r="C7" s="14"/>
      <c r="D7" s="15"/>
      <c r="E7" s="15"/>
      <c r="F7" s="3"/>
    </row>
    <row r="8" spans="1:6" ht="12.95" customHeight="1" x14ac:dyDescent="0.25">
      <c r="A8" s="49" t="s">
        <v>219</v>
      </c>
      <c r="B8" s="49"/>
      <c r="C8" s="49"/>
      <c r="D8" s="49"/>
      <c r="E8" s="49"/>
      <c r="F8" s="3"/>
    </row>
    <row r="9" spans="1:6" ht="24.75" customHeight="1" x14ac:dyDescent="0.25">
      <c r="A9" s="16"/>
      <c r="B9" s="12"/>
      <c r="C9" s="13"/>
      <c r="D9" s="15"/>
      <c r="E9" s="15"/>
      <c r="F9" s="3"/>
    </row>
    <row r="10" spans="1:6" ht="11.25" customHeight="1" x14ac:dyDescent="0.25">
      <c r="A10" s="44" t="s">
        <v>150</v>
      </c>
      <c r="B10" s="42" t="s">
        <v>151</v>
      </c>
      <c r="C10" s="46" t="s">
        <v>201</v>
      </c>
      <c r="D10" s="46" t="s">
        <v>228</v>
      </c>
      <c r="E10" s="46" t="s">
        <v>152</v>
      </c>
      <c r="F10" s="4"/>
    </row>
    <row r="11" spans="1:6" ht="72" customHeight="1" x14ac:dyDescent="0.25">
      <c r="A11" s="45"/>
      <c r="B11" s="43"/>
      <c r="C11" s="47"/>
      <c r="D11" s="47"/>
      <c r="E11" s="47"/>
      <c r="F11" s="4"/>
    </row>
    <row r="12" spans="1:6" ht="11.45" customHeight="1" x14ac:dyDescent="0.25">
      <c r="A12" s="19" t="s">
        <v>0</v>
      </c>
      <c r="B12" s="19" t="s">
        <v>1</v>
      </c>
      <c r="C12" s="20" t="s">
        <v>2</v>
      </c>
      <c r="D12" s="20" t="s">
        <v>3</v>
      </c>
      <c r="E12" s="20"/>
      <c r="F12" s="4"/>
    </row>
    <row r="13" spans="1:6" ht="15" customHeight="1" x14ac:dyDescent="0.25">
      <c r="A13" s="22" t="s">
        <v>5</v>
      </c>
      <c r="B13" s="24" t="s">
        <v>4</v>
      </c>
      <c r="C13" s="39">
        <f>C14+C20+C26+C34+C40+C49+C56+C64</f>
        <v>49250116</v>
      </c>
      <c r="D13" s="39">
        <f>D14+D20+D26+D34+D40+D49+D56+D60+D64</f>
        <v>17389487.080000002</v>
      </c>
      <c r="E13" s="38">
        <f>D13/C13</f>
        <v>0.35308520044907105</v>
      </c>
      <c r="F13" s="18"/>
    </row>
    <row r="14" spans="1:6" ht="15" customHeight="1" x14ac:dyDescent="0.25">
      <c r="A14" s="22" t="s">
        <v>7</v>
      </c>
      <c r="B14" s="24" t="s">
        <v>6</v>
      </c>
      <c r="C14" s="21">
        <f>C15</f>
        <v>40073110</v>
      </c>
      <c r="D14" s="21">
        <f>D15</f>
        <v>12641112.23</v>
      </c>
      <c r="E14" s="38">
        <f t="shared" ref="E14:E81" si="0">D14/C14</f>
        <v>0.31545123974655326</v>
      </c>
      <c r="F14" s="18"/>
    </row>
    <row r="15" spans="1:6" ht="15" customHeight="1" x14ac:dyDescent="0.25">
      <c r="A15" s="22" t="s">
        <v>9</v>
      </c>
      <c r="B15" s="24" t="s">
        <v>8</v>
      </c>
      <c r="C15" s="21">
        <f>C16+C17+C18+C19</f>
        <v>40073110</v>
      </c>
      <c r="D15" s="21">
        <f>D16+D17+D18+D19</f>
        <v>12641112.23</v>
      </c>
      <c r="E15" s="38">
        <f t="shared" si="0"/>
        <v>0.31545123974655326</v>
      </c>
      <c r="F15" s="18"/>
    </row>
    <row r="16" spans="1:6" ht="78" customHeight="1" x14ac:dyDescent="0.25">
      <c r="A16" s="22" t="s">
        <v>11</v>
      </c>
      <c r="B16" s="24" t="s">
        <v>10</v>
      </c>
      <c r="C16" s="21">
        <v>39660360</v>
      </c>
      <c r="D16" s="21">
        <v>12422469.779999999</v>
      </c>
      <c r="E16" s="38">
        <f t="shared" si="0"/>
        <v>0.3132213066144634</v>
      </c>
      <c r="F16" s="18"/>
    </row>
    <row r="17" spans="1:6" ht="125.25" customHeight="1" x14ac:dyDescent="0.25">
      <c r="A17" s="22" t="s">
        <v>13</v>
      </c>
      <c r="B17" s="24" t="s">
        <v>12</v>
      </c>
      <c r="C17" s="32">
        <v>280510</v>
      </c>
      <c r="D17" s="32">
        <v>38087.980000000003</v>
      </c>
      <c r="E17" s="38">
        <f t="shared" si="0"/>
        <v>0.13578118427150548</v>
      </c>
      <c r="F17" s="18"/>
    </row>
    <row r="18" spans="1:6" ht="45.75" customHeight="1" x14ac:dyDescent="0.25">
      <c r="A18" s="22" t="s">
        <v>15</v>
      </c>
      <c r="B18" s="24" t="s">
        <v>14</v>
      </c>
      <c r="C18" s="32">
        <v>60110</v>
      </c>
      <c r="D18" s="32">
        <v>149971.32999999999</v>
      </c>
      <c r="E18" s="38">
        <f t="shared" si="0"/>
        <v>2.4949480951588754</v>
      </c>
      <c r="F18" s="18"/>
    </row>
    <row r="19" spans="1:6" ht="92.25" customHeight="1" x14ac:dyDescent="0.25">
      <c r="A19" s="22" t="s">
        <v>17</v>
      </c>
      <c r="B19" s="24" t="s">
        <v>16</v>
      </c>
      <c r="C19" s="32">
        <v>72130</v>
      </c>
      <c r="D19" s="32">
        <v>30583.14</v>
      </c>
      <c r="E19" s="38">
        <f t="shared" si="0"/>
        <v>0.42400027727713852</v>
      </c>
      <c r="F19" s="18"/>
    </row>
    <row r="20" spans="1:6" ht="31.5" customHeight="1" x14ac:dyDescent="0.25">
      <c r="A20" s="22" t="s">
        <v>19</v>
      </c>
      <c r="B20" s="24" t="s">
        <v>18</v>
      </c>
      <c r="C20" s="37">
        <f>C21</f>
        <v>5559758</v>
      </c>
      <c r="D20" s="37">
        <f>D21</f>
        <v>2652048.2599999998</v>
      </c>
      <c r="E20" s="40">
        <f t="shared" si="0"/>
        <v>0.4770078589751568</v>
      </c>
      <c r="F20" s="18"/>
    </row>
    <row r="21" spans="1:6" ht="28.5" customHeight="1" x14ac:dyDescent="0.25">
      <c r="A21" s="22" t="s">
        <v>21</v>
      </c>
      <c r="B21" s="24" t="s">
        <v>20</v>
      </c>
      <c r="C21" s="32">
        <f>C22+C23+C24+C25</f>
        <v>5559758</v>
      </c>
      <c r="D21" s="32">
        <f>D22+D23+D24+D25</f>
        <v>2652048.2599999998</v>
      </c>
      <c r="E21" s="38">
        <f t="shared" si="0"/>
        <v>0.4770078589751568</v>
      </c>
      <c r="F21" s="18"/>
    </row>
    <row r="22" spans="1:6" ht="76.5" customHeight="1" x14ac:dyDescent="0.25">
      <c r="A22" s="22" t="s">
        <v>23</v>
      </c>
      <c r="B22" s="24" t="s">
        <v>22</v>
      </c>
      <c r="C22" s="32">
        <v>2293213</v>
      </c>
      <c r="D22" s="32">
        <v>1149341.45</v>
      </c>
      <c r="E22" s="38">
        <f t="shared" si="0"/>
        <v>0.50119262798527653</v>
      </c>
      <c r="F22" s="18"/>
    </row>
    <row r="23" spans="1:6" ht="96.75" customHeight="1" x14ac:dyDescent="0.25">
      <c r="A23" s="22" t="s">
        <v>25</v>
      </c>
      <c r="B23" s="24" t="s">
        <v>24</v>
      </c>
      <c r="C23" s="32">
        <v>20645</v>
      </c>
      <c r="D23" s="32">
        <v>8712.98</v>
      </c>
      <c r="E23" s="38">
        <f t="shared" si="0"/>
        <v>0.42203826592395249</v>
      </c>
      <c r="F23" s="18"/>
    </row>
    <row r="24" spans="1:6" ht="81" customHeight="1" x14ac:dyDescent="0.25">
      <c r="A24" s="22" t="s">
        <v>27</v>
      </c>
      <c r="B24" s="24" t="s">
        <v>26</v>
      </c>
      <c r="C24" s="32">
        <v>3576956</v>
      </c>
      <c r="D24" s="32">
        <v>1732792.89</v>
      </c>
      <c r="E24" s="38">
        <f t="shared" si="0"/>
        <v>0.48443226307508391</v>
      </c>
      <c r="F24" s="18"/>
    </row>
    <row r="25" spans="1:6" ht="76.5" customHeight="1" x14ac:dyDescent="0.25">
      <c r="A25" s="22" t="s">
        <v>29</v>
      </c>
      <c r="B25" s="24" t="s">
        <v>28</v>
      </c>
      <c r="C25" s="32">
        <v>-331056</v>
      </c>
      <c r="D25" s="32">
        <v>-238799.06</v>
      </c>
      <c r="E25" s="38">
        <f t="shared" si="0"/>
        <v>0.72132527427383886</v>
      </c>
      <c r="F25" s="18"/>
    </row>
    <row r="26" spans="1:6" ht="15" customHeight="1" x14ac:dyDescent="0.25">
      <c r="A26" s="22" t="s">
        <v>31</v>
      </c>
      <c r="B26" s="24" t="s">
        <v>30</v>
      </c>
      <c r="C26" s="37">
        <f>C27+C30</f>
        <v>1240400</v>
      </c>
      <c r="D26" s="37">
        <f>D27+D30+D32</f>
        <v>738447.79</v>
      </c>
      <c r="E26" s="38">
        <f t="shared" si="0"/>
        <v>0.59533036923573046</v>
      </c>
      <c r="F26" s="18"/>
    </row>
    <row r="27" spans="1:6" ht="27" customHeight="1" x14ac:dyDescent="0.25">
      <c r="A27" s="22" t="s">
        <v>33</v>
      </c>
      <c r="B27" s="24" t="s">
        <v>32</v>
      </c>
      <c r="C27" s="32">
        <f>C28</f>
        <v>1164000</v>
      </c>
      <c r="D27" s="32">
        <f>D28+D29</f>
        <v>542675.13</v>
      </c>
      <c r="E27" s="38">
        <f t="shared" si="0"/>
        <v>0.4662157474226804</v>
      </c>
      <c r="F27" s="18"/>
    </row>
    <row r="28" spans="1:6" ht="27" customHeight="1" x14ac:dyDescent="0.25">
      <c r="A28" s="22" t="s">
        <v>34</v>
      </c>
      <c r="B28" s="24" t="s">
        <v>32</v>
      </c>
      <c r="C28" s="32">
        <v>1164000</v>
      </c>
      <c r="D28" s="32">
        <v>541635.76</v>
      </c>
      <c r="E28" s="38">
        <f t="shared" si="0"/>
        <v>0.46532281786941582</v>
      </c>
      <c r="F28" s="18"/>
    </row>
    <row r="29" spans="1:6" ht="45.75" customHeight="1" x14ac:dyDescent="0.25">
      <c r="A29" s="22" t="s">
        <v>36</v>
      </c>
      <c r="B29" s="24" t="s">
        <v>35</v>
      </c>
      <c r="C29" s="32"/>
      <c r="D29" s="32">
        <v>1039.3699999999999</v>
      </c>
      <c r="E29" s="38" t="e">
        <f t="shared" si="0"/>
        <v>#DIV/0!</v>
      </c>
      <c r="F29" s="18"/>
    </row>
    <row r="30" spans="1:6" ht="15" customHeight="1" x14ac:dyDescent="0.25">
      <c r="A30" s="22" t="s">
        <v>38</v>
      </c>
      <c r="B30" s="24" t="s">
        <v>37</v>
      </c>
      <c r="C30" s="32">
        <v>76400</v>
      </c>
      <c r="D30" s="32">
        <v>191272.66</v>
      </c>
      <c r="E30" s="38">
        <f t="shared" si="0"/>
        <v>2.5035688481675393</v>
      </c>
      <c r="F30" s="18"/>
    </row>
    <row r="31" spans="1:6" ht="15" customHeight="1" x14ac:dyDescent="0.25">
      <c r="A31" s="22" t="s">
        <v>39</v>
      </c>
      <c r="B31" s="24" t="s">
        <v>37</v>
      </c>
      <c r="C31" s="32">
        <v>76400</v>
      </c>
      <c r="D31" s="32">
        <v>191272.66</v>
      </c>
      <c r="E31" s="38">
        <f t="shared" si="0"/>
        <v>2.5035688481675393</v>
      </c>
      <c r="F31" s="18"/>
    </row>
    <row r="32" spans="1:6" ht="32.25" customHeight="1" x14ac:dyDescent="0.25">
      <c r="A32" s="22" t="s">
        <v>220</v>
      </c>
      <c r="B32" s="24" t="s">
        <v>222</v>
      </c>
      <c r="C32" s="32"/>
      <c r="D32" s="32">
        <v>4500</v>
      </c>
      <c r="E32" s="38" t="e">
        <f t="shared" si="0"/>
        <v>#DIV/0!</v>
      </c>
      <c r="F32" s="18"/>
    </row>
    <row r="33" spans="1:6" ht="28.5" customHeight="1" x14ac:dyDescent="0.25">
      <c r="A33" s="22" t="s">
        <v>221</v>
      </c>
      <c r="B33" s="24" t="s">
        <v>223</v>
      </c>
      <c r="C33" s="32"/>
      <c r="D33" s="32">
        <v>4500</v>
      </c>
      <c r="E33" s="38" t="e">
        <f t="shared" si="0"/>
        <v>#DIV/0!</v>
      </c>
      <c r="F33" s="18"/>
    </row>
    <row r="34" spans="1:6" ht="15" customHeight="1" x14ac:dyDescent="0.25">
      <c r="A34" s="22" t="s">
        <v>41</v>
      </c>
      <c r="B34" s="24" t="s">
        <v>40</v>
      </c>
      <c r="C34" s="37">
        <f>C35</f>
        <v>229000</v>
      </c>
      <c r="D34" s="37">
        <f>D35</f>
        <v>97593.74</v>
      </c>
      <c r="E34" s="38">
        <f t="shared" si="0"/>
        <v>0.42617353711790396</v>
      </c>
      <c r="F34" s="18"/>
    </row>
    <row r="35" spans="1:6" ht="30.75" customHeight="1" x14ac:dyDescent="0.25">
      <c r="A35" s="22" t="s">
        <v>43</v>
      </c>
      <c r="B35" s="24" t="s">
        <v>42</v>
      </c>
      <c r="C35" s="32">
        <v>229000</v>
      </c>
      <c r="D35" s="32">
        <v>97593.74</v>
      </c>
      <c r="E35" s="38">
        <f t="shared" si="0"/>
        <v>0.42617353711790396</v>
      </c>
      <c r="F35" s="18"/>
    </row>
    <row r="36" spans="1:6" ht="45" customHeight="1" x14ac:dyDescent="0.25">
      <c r="A36" s="22" t="s">
        <v>45</v>
      </c>
      <c r="B36" s="24" t="s">
        <v>44</v>
      </c>
      <c r="C36" s="32">
        <v>229000</v>
      </c>
      <c r="D36" s="32">
        <v>97593.74</v>
      </c>
      <c r="E36" s="38">
        <f t="shared" si="0"/>
        <v>0.42617353711790396</v>
      </c>
      <c r="F36" s="18"/>
    </row>
    <row r="37" spans="1:6" ht="1.5" customHeight="1" x14ac:dyDescent="0.25">
      <c r="A37" s="22" t="s">
        <v>158</v>
      </c>
      <c r="B37" s="24" t="s">
        <v>155</v>
      </c>
      <c r="C37" s="32"/>
      <c r="D37" s="32"/>
      <c r="E37" s="38" t="e">
        <f t="shared" si="0"/>
        <v>#DIV/0!</v>
      </c>
      <c r="F37" s="18"/>
    </row>
    <row r="38" spans="1:6" ht="30.75" hidden="1" customHeight="1" x14ac:dyDescent="0.25">
      <c r="A38" s="22" t="s">
        <v>159</v>
      </c>
      <c r="B38" s="24" t="s">
        <v>156</v>
      </c>
      <c r="C38" s="32"/>
      <c r="D38" s="32"/>
      <c r="E38" s="38" t="e">
        <f t="shared" si="0"/>
        <v>#DIV/0!</v>
      </c>
      <c r="F38" s="18"/>
    </row>
    <row r="39" spans="1:6" ht="26.25" hidden="1" customHeight="1" x14ac:dyDescent="0.25">
      <c r="A39" s="22" t="s">
        <v>160</v>
      </c>
      <c r="B39" s="24" t="s">
        <v>157</v>
      </c>
      <c r="C39" s="32"/>
      <c r="D39" s="32"/>
      <c r="E39" s="38" t="e">
        <f t="shared" si="0"/>
        <v>#DIV/0!</v>
      </c>
      <c r="F39" s="18"/>
    </row>
    <row r="40" spans="1:6" ht="45.75" customHeight="1" x14ac:dyDescent="0.25">
      <c r="A40" s="22" t="s">
        <v>47</v>
      </c>
      <c r="B40" s="24" t="s">
        <v>46</v>
      </c>
      <c r="C40" s="37">
        <f>C41+C46</f>
        <v>1580097</v>
      </c>
      <c r="D40" s="37">
        <f>D41+D46</f>
        <v>682182.51</v>
      </c>
      <c r="E40" s="38">
        <f t="shared" si="0"/>
        <v>0.43173457705444668</v>
      </c>
      <c r="F40" s="18"/>
    </row>
    <row r="41" spans="1:6" ht="90" customHeight="1" x14ac:dyDescent="0.25">
      <c r="A41" s="22" t="s">
        <v>49</v>
      </c>
      <c r="B41" s="24" t="s">
        <v>48</v>
      </c>
      <c r="C41" s="32">
        <f>C42+C44</f>
        <v>1557597</v>
      </c>
      <c r="D41" s="32">
        <f>D42+D44</f>
        <v>682182.51</v>
      </c>
      <c r="E41" s="38">
        <f t="shared" si="0"/>
        <v>0.43797112475178113</v>
      </c>
      <c r="F41" s="18"/>
    </row>
    <row r="42" spans="1:6" ht="78" customHeight="1" x14ac:dyDescent="0.25">
      <c r="A42" s="22" t="s">
        <v>51</v>
      </c>
      <c r="B42" s="24" t="s">
        <v>50</v>
      </c>
      <c r="C42" s="32">
        <v>693254</v>
      </c>
      <c r="D42" s="32">
        <v>278510.17</v>
      </c>
      <c r="E42" s="38">
        <f t="shared" si="0"/>
        <v>0.40174332928479312</v>
      </c>
      <c r="F42" s="18"/>
    </row>
    <row r="43" spans="1:6" ht="81" customHeight="1" x14ac:dyDescent="0.25">
      <c r="A43" s="22" t="s">
        <v>189</v>
      </c>
      <c r="B43" s="24" t="s">
        <v>52</v>
      </c>
      <c r="C43" s="32">
        <v>693254</v>
      </c>
      <c r="D43" s="32">
        <v>27510.17</v>
      </c>
      <c r="E43" s="38">
        <f t="shared" si="0"/>
        <v>3.9682670420942395E-2</v>
      </c>
      <c r="F43" s="18"/>
    </row>
    <row r="44" spans="1:6" ht="90.75" customHeight="1" x14ac:dyDescent="0.25">
      <c r="A44" s="22" t="s">
        <v>54</v>
      </c>
      <c r="B44" s="24" t="s">
        <v>53</v>
      </c>
      <c r="C44" s="32">
        <v>864343</v>
      </c>
      <c r="D44" s="32">
        <v>403672.34</v>
      </c>
      <c r="E44" s="38">
        <f t="shared" si="0"/>
        <v>0.46702795070938274</v>
      </c>
      <c r="F44" s="18"/>
    </row>
    <row r="45" spans="1:6" ht="75" customHeight="1" x14ac:dyDescent="0.25">
      <c r="A45" s="22" t="s">
        <v>56</v>
      </c>
      <c r="B45" s="24" t="s">
        <v>55</v>
      </c>
      <c r="C45" s="32">
        <v>864343</v>
      </c>
      <c r="D45" s="32">
        <v>403672.34</v>
      </c>
      <c r="E45" s="38">
        <f t="shared" si="0"/>
        <v>0.46702795070938274</v>
      </c>
      <c r="F45" s="18"/>
    </row>
    <row r="46" spans="1:6" ht="31.5" customHeight="1" x14ac:dyDescent="0.25">
      <c r="A46" s="22" t="s">
        <v>58</v>
      </c>
      <c r="B46" s="24" t="s">
        <v>57</v>
      </c>
      <c r="C46" s="32">
        <v>22500</v>
      </c>
      <c r="D46" s="32">
        <v>0</v>
      </c>
      <c r="E46" s="38">
        <f t="shared" si="0"/>
        <v>0</v>
      </c>
      <c r="F46" s="18"/>
    </row>
    <row r="47" spans="1:6" ht="50.25" customHeight="1" x14ac:dyDescent="0.25">
      <c r="A47" s="22" t="s">
        <v>60</v>
      </c>
      <c r="B47" s="24" t="s">
        <v>59</v>
      </c>
      <c r="C47" s="32">
        <v>22500</v>
      </c>
      <c r="D47" s="32">
        <v>0</v>
      </c>
      <c r="E47" s="38">
        <f t="shared" si="0"/>
        <v>0</v>
      </c>
      <c r="F47" s="18"/>
    </row>
    <row r="48" spans="1:6" ht="64.5" customHeight="1" x14ac:dyDescent="0.25">
      <c r="A48" s="22" t="s">
        <v>62</v>
      </c>
      <c r="B48" s="24" t="s">
        <v>61</v>
      </c>
      <c r="C48" s="32">
        <v>22500</v>
      </c>
      <c r="D48" s="32">
        <v>0</v>
      </c>
      <c r="E48" s="38">
        <f t="shared" si="0"/>
        <v>0</v>
      </c>
      <c r="F48" s="18"/>
    </row>
    <row r="49" spans="1:6" ht="15" customHeight="1" x14ac:dyDescent="0.25">
      <c r="A49" s="22" t="s">
        <v>64</v>
      </c>
      <c r="B49" s="24" t="s">
        <v>63</v>
      </c>
      <c r="C49" s="37">
        <f>C50</f>
        <v>316000</v>
      </c>
      <c r="D49" s="37">
        <f>D50</f>
        <v>135273.29999999999</v>
      </c>
      <c r="E49" s="38">
        <f t="shared" si="0"/>
        <v>0.42808006329113918</v>
      </c>
      <c r="F49" s="18"/>
    </row>
    <row r="50" spans="1:6" ht="15" customHeight="1" x14ac:dyDescent="0.25">
      <c r="A50" s="22" t="s">
        <v>66</v>
      </c>
      <c r="B50" s="24" t="s">
        <v>65</v>
      </c>
      <c r="C50" s="32">
        <f>C51+C53+C54</f>
        <v>316000</v>
      </c>
      <c r="D50" s="32">
        <f>D51+D53+D54</f>
        <v>135273.29999999999</v>
      </c>
      <c r="E50" s="38">
        <f t="shared" si="0"/>
        <v>0.42808006329113918</v>
      </c>
      <c r="F50" s="18"/>
    </row>
    <row r="51" spans="1:6" ht="27" customHeight="1" x14ac:dyDescent="0.25">
      <c r="A51" s="22" t="s">
        <v>68</v>
      </c>
      <c r="B51" s="24" t="s">
        <v>67</v>
      </c>
      <c r="C51" s="32">
        <v>75020</v>
      </c>
      <c r="D51" s="32">
        <v>30471.24</v>
      </c>
      <c r="E51" s="38">
        <f t="shared" si="0"/>
        <v>0.40617488669688084</v>
      </c>
      <c r="F51" s="18"/>
    </row>
    <row r="52" spans="1:6" ht="27" customHeight="1" x14ac:dyDescent="0.25">
      <c r="A52" s="22" t="s">
        <v>70</v>
      </c>
      <c r="B52" s="24" t="s">
        <v>69</v>
      </c>
      <c r="C52" s="32"/>
      <c r="D52" s="32"/>
      <c r="E52" s="38" t="e">
        <f t="shared" si="0"/>
        <v>#DIV/0!</v>
      </c>
      <c r="F52" s="18"/>
    </row>
    <row r="53" spans="1:6" ht="15" customHeight="1" x14ac:dyDescent="0.25">
      <c r="A53" s="22" t="s">
        <v>72</v>
      </c>
      <c r="B53" s="24" t="s">
        <v>71</v>
      </c>
      <c r="C53" s="32">
        <v>19600</v>
      </c>
      <c r="D53" s="32">
        <v>5727.56</v>
      </c>
      <c r="E53" s="38">
        <f t="shared" si="0"/>
        <v>0.29222244897959188</v>
      </c>
      <c r="F53" s="18"/>
    </row>
    <row r="54" spans="1:6" ht="15" customHeight="1" x14ac:dyDescent="0.25">
      <c r="A54" s="22" t="s">
        <v>74</v>
      </c>
      <c r="B54" s="24" t="s">
        <v>73</v>
      </c>
      <c r="C54" s="32">
        <v>221380</v>
      </c>
      <c r="D54" s="32">
        <v>99074.5</v>
      </c>
      <c r="E54" s="38">
        <f t="shared" si="0"/>
        <v>0.4475313939831963</v>
      </c>
      <c r="F54" s="18"/>
    </row>
    <row r="55" spans="1:6" ht="15" customHeight="1" x14ac:dyDescent="0.25">
      <c r="A55" s="22" t="s">
        <v>202</v>
      </c>
      <c r="B55" s="24" t="s">
        <v>73</v>
      </c>
      <c r="C55" s="32">
        <v>221380</v>
      </c>
      <c r="D55" s="32">
        <v>99074.5</v>
      </c>
      <c r="E55" s="38">
        <f t="shared" si="0"/>
        <v>0.4475313939831963</v>
      </c>
      <c r="F55" s="18"/>
    </row>
    <row r="56" spans="1:6" ht="29.25" customHeight="1" x14ac:dyDescent="0.3">
      <c r="A56" s="22" t="s">
        <v>76</v>
      </c>
      <c r="B56" s="24" t="s">
        <v>75</v>
      </c>
      <c r="C56" s="41">
        <f>C57</f>
        <v>65751</v>
      </c>
      <c r="D56" s="41">
        <f>D57</f>
        <v>22363.37</v>
      </c>
      <c r="E56" s="38">
        <f>D56/C56</f>
        <v>0.34012212742011527</v>
      </c>
      <c r="F56" s="18"/>
    </row>
    <row r="57" spans="1:6" ht="23.25" customHeight="1" x14ac:dyDescent="0.25">
      <c r="A57" s="22" t="s">
        <v>78</v>
      </c>
      <c r="B57" s="24" t="s">
        <v>77</v>
      </c>
      <c r="C57" s="32">
        <v>65751</v>
      </c>
      <c r="D57" s="32">
        <v>22363.37</v>
      </c>
      <c r="E57" s="38">
        <f t="shared" si="0"/>
        <v>0.34012212742011527</v>
      </c>
      <c r="F57" s="18"/>
    </row>
    <row r="58" spans="1:6" ht="15" customHeight="1" x14ac:dyDescent="0.25">
      <c r="A58" s="22" t="s">
        <v>80</v>
      </c>
      <c r="B58" s="24" t="s">
        <v>79</v>
      </c>
      <c r="C58" s="32">
        <v>65751</v>
      </c>
      <c r="D58" s="32">
        <v>22363.27</v>
      </c>
      <c r="E58" s="38">
        <f t="shared" si="0"/>
        <v>0.34012060653069914</v>
      </c>
      <c r="F58" s="18"/>
    </row>
    <row r="59" spans="1:6" ht="27" customHeight="1" x14ac:dyDescent="0.25">
      <c r="A59" s="22" t="s">
        <v>82</v>
      </c>
      <c r="B59" s="24" t="s">
        <v>81</v>
      </c>
      <c r="C59" s="32">
        <v>65751</v>
      </c>
      <c r="D59" s="32">
        <v>22363.27</v>
      </c>
      <c r="E59" s="38">
        <f t="shared" si="0"/>
        <v>0.34012060653069914</v>
      </c>
      <c r="F59" s="18"/>
    </row>
    <row r="60" spans="1:6" ht="31.5" customHeight="1" x14ac:dyDescent="0.25">
      <c r="A60" s="22" t="s">
        <v>84</v>
      </c>
      <c r="B60" s="24" t="s">
        <v>83</v>
      </c>
      <c r="C60" s="37"/>
      <c r="D60" s="37">
        <f>D61</f>
        <v>231870.88</v>
      </c>
      <c r="E60" s="38" t="e">
        <f t="shared" si="0"/>
        <v>#DIV/0!</v>
      </c>
      <c r="F60" s="18"/>
    </row>
    <row r="61" spans="1:6" ht="30.75" customHeight="1" x14ac:dyDescent="0.25">
      <c r="A61" s="22" t="s">
        <v>86</v>
      </c>
      <c r="B61" s="24" t="s">
        <v>85</v>
      </c>
      <c r="C61" s="32"/>
      <c r="D61" s="32">
        <v>231870.88</v>
      </c>
      <c r="E61" s="38" t="e">
        <f t="shared" si="0"/>
        <v>#DIV/0!</v>
      </c>
      <c r="F61" s="18"/>
    </row>
    <row r="62" spans="1:6" ht="30.75" customHeight="1" x14ac:dyDescent="0.25">
      <c r="A62" s="22" t="s">
        <v>88</v>
      </c>
      <c r="B62" s="24" t="s">
        <v>87</v>
      </c>
      <c r="C62" s="32"/>
      <c r="D62" s="32">
        <v>231870.88</v>
      </c>
      <c r="E62" s="38" t="e">
        <f t="shared" si="0"/>
        <v>#DIV/0!</v>
      </c>
      <c r="F62" s="18"/>
    </row>
    <row r="63" spans="1:6" ht="47.25" customHeight="1" x14ac:dyDescent="0.25">
      <c r="A63" s="22" t="s">
        <v>203</v>
      </c>
      <c r="B63" s="24" t="s">
        <v>89</v>
      </c>
      <c r="C63" s="32"/>
      <c r="D63" s="32">
        <v>231870.88</v>
      </c>
      <c r="E63" s="38" t="e">
        <f t="shared" si="0"/>
        <v>#DIV/0!</v>
      </c>
      <c r="F63" s="18"/>
    </row>
    <row r="64" spans="1:6" ht="15" customHeight="1" x14ac:dyDescent="0.25">
      <c r="A64" s="22" t="s">
        <v>91</v>
      </c>
      <c r="B64" s="24" t="s">
        <v>90</v>
      </c>
      <c r="C64" s="37">
        <f>C68+C73+C77</f>
        <v>186000</v>
      </c>
      <c r="D64" s="37">
        <f>D65+D68+D73+D74+D76+D77</f>
        <v>188595</v>
      </c>
      <c r="E64" s="38">
        <f t="shared" si="0"/>
        <v>1.0139516129032258</v>
      </c>
      <c r="F64" s="18"/>
    </row>
    <row r="65" spans="1:6" ht="34.5" customHeight="1" x14ac:dyDescent="0.25">
      <c r="A65" s="22" t="s">
        <v>93</v>
      </c>
      <c r="B65" s="24" t="s">
        <v>92</v>
      </c>
      <c r="C65" s="32"/>
      <c r="D65" s="32">
        <f>D66+D67</f>
        <v>1975</v>
      </c>
      <c r="E65" s="38" t="e">
        <f t="shared" si="0"/>
        <v>#DIV/0!</v>
      </c>
      <c r="F65" s="18"/>
    </row>
    <row r="66" spans="1:6" ht="78.75" customHeight="1" x14ac:dyDescent="0.25">
      <c r="A66" s="22" t="s">
        <v>95</v>
      </c>
      <c r="B66" s="24" t="s">
        <v>94</v>
      </c>
      <c r="C66" s="32"/>
      <c r="D66" s="32">
        <v>1675</v>
      </c>
      <c r="E66" s="38" t="e">
        <f t="shared" si="0"/>
        <v>#DIV/0!</v>
      </c>
      <c r="F66" s="18"/>
    </row>
    <row r="67" spans="1:6" ht="62.25" customHeight="1" x14ac:dyDescent="0.25">
      <c r="A67" s="22" t="s">
        <v>97</v>
      </c>
      <c r="B67" s="24" t="s">
        <v>96</v>
      </c>
      <c r="C67" s="32"/>
      <c r="D67" s="32">
        <v>300</v>
      </c>
      <c r="E67" s="38" t="e">
        <f t="shared" si="0"/>
        <v>#DIV/0!</v>
      </c>
      <c r="F67" s="18"/>
    </row>
    <row r="68" spans="1:6" ht="62.25" customHeight="1" x14ac:dyDescent="0.25">
      <c r="A68" s="22" t="s">
        <v>190</v>
      </c>
      <c r="B68" s="24" t="s">
        <v>191</v>
      </c>
      <c r="C68" s="32">
        <v>10000</v>
      </c>
      <c r="D68" s="32">
        <v>113000</v>
      </c>
      <c r="E68" s="38">
        <f t="shared" si="0"/>
        <v>11.3</v>
      </c>
      <c r="F68" s="18"/>
    </row>
    <row r="69" spans="1:6" ht="62.25" customHeight="1" x14ac:dyDescent="0.25">
      <c r="A69" s="22" t="s">
        <v>204</v>
      </c>
      <c r="B69" s="24" t="s">
        <v>191</v>
      </c>
      <c r="C69" s="32"/>
      <c r="D69" s="32">
        <v>113000</v>
      </c>
      <c r="E69" s="38" t="e">
        <f t="shared" si="0"/>
        <v>#DIV/0!</v>
      </c>
      <c r="F69" s="18"/>
    </row>
    <row r="70" spans="1:6" ht="62.25" customHeight="1" x14ac:dyDescent="0.25">
      <c r="A70" s="22" t="s">
        <v>205</v>
      </c>
      <c r="B70" s="24" t="s">
        <v>206</v>
      </c>
      <c r="C70" s="32">
        <v>10000</v>
      </c>
      <c r="D70" s="32"/>
      <c r="E70" s="38">
        <f t="shared" si="0"/>
        <v>0</v>
      </c>
      <c r="F70" s="18"/>
    </row>
    <row r="71" spans="1:6" ht="0.75" customHeight="1" x14ac:dyDescent="0.25">
      <c r="A71" s="22" t="s">
        <v>99</v>
      </c>
      <c r="B71" s="24" t="s">
        <v>98</v>
      </c>
      <c r="C71" s="32"/>
      <c r="D71" s="32"/>
      <c r="E71" s="38" t="e">
        <f t="shared" si="0"/>
        <v>#DIV/0!</v>
      </c>
      <c r="F71" s="18"/>
    </row>
    <row r="72" spans="1:6" ht="27" hidden="1" customHeight="1" x14ac:dyDescent="0.25">
      <c r="A72" s="22" t="s">
        <v>101</v>
      </c>
      <c r="B72" s="24" t="s">
        <v>100</v>
      </c>
      <c r="C72" s="32"/>
      <c r="D72" s="32"/>
      <c r="E72" s="38" t="e">
        <f t="shared" si="0"/>
        <v>#DIV/0!</v>
      </c>
      <c r="F72" s="18"/>
    </row>
    <row r="73" spans="1:6" ht="60" customHeight="1" x14ac:dyDescent="0.25">
      <c r="A73" s="22" t="s">
        <v>103</v>
      </c>
      <c r="B73" s="24" t="s">
        <v>102</v>
      </c>
      <c r="C73" s="32">
        <v>35000</v>
      </c>
      <c r="D73" s="32">
        <v>500</v>
      </c>
      <c r="E73" s="38">
        <f t="shared" si="0"/>
        <v>1.4285714285714285E-2</v>
      </c>
      <c r="F73" s="18"/>
    </row>
    <row r="74" spans="1:6" ht="59.25" customHeight="1" x14ac:dyDescent="0.25">
      <c r="A74" s="22" t="s">
        <v>105</v>
      </c>
      <c r="B74" s="24" t="s">
        <v>104</v>
      </c>
      <c r="C74" s="32"/>
      <c r="D74" s="32">
        <v>15000</v>
      </c>
      <c r="E74" s="38" t="e">
        <f t="shared" si="0"/>
        <v>#DIV/0!</v>
      </c>
      <c r="F74" s="18"/>
    </row>
    <row r="75" spans="1:6" ht="59.25" customHeight="1" x14ac:dyDescent="0.25">
      <c r="A75" s="22" t="s">
        <v>224</v>
      </c>
      <c r="B75" s="24" t="s">
        <v>225</v>
      </c>
      <c r="C75" s="32"/>
      <c r="D75" s="32">
        <v>15000</v>
      </c>
      <c r="E75" s="38"/>
      <c r="F75" s="18"/>
    </row>
    <row r="76" spans="1:6" ht="78" customHeight="1" x14ac:dyDescent="0.25">
      <c r="A76" s="22" t="s">
        <v>226</v>
      </c>
      <c r="B76" s="24" t="s">
        <v>227</v>
      </c>
      <c r="C76" s="32"/>
      <c r="D76" s="32">
        <v>3000</v>
      </c>
      <c r="E76" s="38"/>
      <c r="F76" s="18"/>
    </row>
    <row r="77" spans="1:6" ht="27" customHeight="1" x14ac:dyDescent="0.25">
      <c r="A77" s="22" t="s">
        <v>107</v>
      </c>
      <c r="B77" s="24" t="s">
        <v>106</v>
      </c>
      <c r="C77" s="32">
        <v>141000</v>
      </c>
      <c r="D77" s="32">
        <v>55120</v>
      </c>
      <c r="E77" s="38">
        <f t="shared" si="0"/>
        <v>0.39092198581560283</v>
      </c>
      <c r="F77" s="18"/>
    </row>
    <row r="78" spans="1:6" ht="45.75" customHeight="1" x14ac:dyDescent="0.25">
      <c r="A78" s="22" t="s">
        <v>109</v>
      </c>
      <c r="B78" s="24" t="s">
        <v>108</v>
      </c>
      <c r="C78" s="32">
        <v>141000</v>
      </c>
      <c r="D78" s="32">
        <v>55120</v>
      </c>
      <c r="E78" s="38">
        <f t="shared" si="0"/>
        <v>0.39092198581560283</v>
      </c>
      <c r="F78" s="18"/>
    </row>
    <row r="79" spans="1:6" ht="0.75" customHeight="1" x14ac:dyDescent="0.25">
      <c r="A79" s="22" t="s">
        <v>111</v>
      </c>
      <c r="B79" s="24" t="s">
        <v>110</v>
      </c>
      <c r="C79" s="32"/>
      <c r="D79" s="32"/>
      <c r="E79" s="38" t="e">
        <f t="shared" si="0"/>
        <v>#DIV/0!</v>
      </c>
      <c r="F79" s="18"/>
    </row>
    <row r="80" spans="1:6" ht="15" hidden="1" customHeight="1" x14ac:dyDescent="0.25">
      <c r="A80" s="22" t="s">
        <v>113</v>
      </c>
      <c r="B80" s="24" t="s">
        <v>112</v>
      </c>
      <c r="C80" s="32"/>
      <c r="D80" s="32"/>
      <c r="E80" s="38" t="e">
        <f t="shared" si="0"/>
        <v>#DIV/0!</v>
      </c>
      <c r="F80" s="18"/>
    </row>
    <row r="81" spans="1:6" ht="27" hidden="1" customHeight="1" x14ac:dyDescent="0.25">
      <c r="A81" s="22" t="s">
        <v>115</v>
      </c>
      <c r="B81" s="24" t="s">
        <v>114</v>
      </c>
      <c r="C81" s="32"/>
      <c r="D81" s="32"/>
      <c r="E81" s="38" t="e">
        <f t="shared" si="0"/>
        <v>#DIV/0!</v>
      </c>
      <c r="F81" s="18"/>
    </row>
    <row r="82" spans="1:6" ht="15" customHeight="1" x14ac:dyDescent="0.25">
      <c r="A82" s="22" t="s">
        <v>117</v>
      </c>
      <c r="B82" s="24" t="s">
        <v>116</v>
      </c>
      <c r="C82" s="37">
        <v>98652066.620000005</v>
      </c>
      <c r="D82" s="37">
        <v>45371995.840000004</v>
      </c>
      <c r="E82" s="38">
        <f t="shared" ref="E82:E124" si="1">D82/C82</f>
        <v>0.45991936504249181</v>
      </c>
      <c r="F82" s="18"/>
    </row>
    <row r="83" spans="1:6" ht="31.5" customHeight="1" x14ac:dyDescent="0.25">
      <c r="A83" s="22" t="s">
        <v>119</v>
      </c>
      <c r="B83" s="24" t="s">
        <v>118</v>
      </c>
      <c r="C83" s="32">
        <v>98562066.620000005</v>
      </c>
      <c r="D83" s="32">
        <v>45371995.840000004</v>
      </c>
      <c r="E83" s="38">
        <f t="shared" si="1"/>
        <v>0.46033933130611948</v>
      </c>
      <c r="F83" s="18"/>
    </row>
    <row r="84" spans="1:6" ht="27" customHeight="1" x14ac:dyDescent="0.25">
      <c r="A84" s="22" t="s">
        <v>177</v>
      </c>
      <c r="B84" s="24" t="s">
        <v>120</v>
      </c>
      <c r="C84" s="32">
        <v>23052690</v>
      </c>
      <c r="D84" s="32">
        <v>11252970</v>
      </c>
      <c r="E84" s="38">
        <f t="shared" si="1"/>
        <v>0.48814129717616467</v>
      </c>
      <c r="F84" s="18"/>
    </row>
    <row r="85" spans="1:6" ht="15" customHeight="1" x14ac:dyDescent="0.25">
      <c r="A85" s="22" t="s">
        <v>207</v>
      </c>
      <c r="B85" s="24" t="s">
        <v>121</v>
      </c>
      <c r="C85" s="32">
        <v>8417000</v>
      </c>
      <c r="D85" s="32">
        <v>4208500</v>
      </c>
      <c r="E85" s="38">
        <f t="shared" si="1"/>
        <v>0.5</v>
      </c>
      <c r="F85" s="18"/>
    </row>
    <row r="86" spans="1:6" ht="27" customHeight="1" x14ac:dyDescent="0.25">
      <c r="A86" s="22" t="s">
        <v>178</v>
      </c>
      <c r="B86" s="24" t="s">
        <v>122</v>
      </c>
      <c r="C86" s="32">
        <v>8417000</v>
      </c>
      <c r="D86" s="32">
        <v>4208500</v>
      </c>
      <c r="E86" s="38">
        <f t="shared" si="1"/>
        <v>0.5</v>
      </c>
      <c r="F86" s="18"/>
    </row>
    <row r="87" spans="1:6" ht="27" customHeight="1" x14ac:dyDescent="0.25">
      <c r="A87" s="22" t="s">
        <v>179</v>
      </c>
      <c r="B87" s="24" t="s">
        <v>123</v>
      </c>
      <c r="C87" s="32">
        <v>14635690</v>
      </c>
      <c r="D87" s="32">
        <v>7044470</v>
      </c>
      <c r="E87" s="38">
        <f t="shared" si="1"/>
        <v>0.48132134528676135</v>
      </c>
      <c r="F87" s="18"/>
    </row>
    <row r="88" spans="1:6" ht="27" customHeight="1" x14ac:dyDescent="0.25">
      <c r="A88" s="22" t="s">
        <v>180</v>
      </c>
      <c r="B88" s="24" t="s">
        <v>124</v>
      </c>
      <c r="C88" s="32">
        <v>14635690</v>
      </c>
      <c r="D88" s="32">
        <v>7044470</v>
      </c>
      <c r="E88" s="38">
        <f t="shared" si="1"/>
        <v>0.48132134528676135</v>
      </c>
      <c r="F88" s="18"/>
    </row>
    <row r="89" spans="1:6" ht="27" hidden="1" customHeight="1" x14ac:dyDescent="0.25">
      <c r="A89" s="22" t="s">
        <v>192</v>
      </c>
      <c r="B89" s="27" t="s">
        <v>193</v>
      </c>
      <c r="C89" s="32"/>
      <c r="D89" s="32"/>
      <c r="E89" s="38" t="e">
        <f t="shared" si="1"/>
        <v>#DIV/0!</v>
      </c>
      <c r="F89" s="18"/>
    </row>
    <row r="90" spans="1:6" ht="27" hidden="1" customHeight="1" x14ac:dyDescent="0.25">
      <c r="A90" s="22" t="s">
        <v>199</v>
      </c>
      <c r="B90" s="27" t="s">
        <v>200</v>
      </c>
      <c r="C90" s="32"/>
      <c r="D90" s="32"/>
      <c r="E90" s="38" t="e">
        <f t="shared" si="1"/>
        <v>#DIV/0!</v>
      </c>
      <c r="F90" s="18"/>
    </row>
    <row r="91" spans="1:6" ht="31.5" customHeight="1" x14ac:dyDescent="0.25">
      <c r="A91" s="22" t="s">
        <v>181</v>
      </c>
      <c r="B91" s="27" t="s">
        <v>125</v>
      </c>
      <c r="C91" s="32">
        <v>6857687</v>
      </c>
      <c r="D91" s="32">
        <v>350244</v>
      </c>
      <c r="E91" s="38">
        <f t="shared" si="1"/>
        <v>5.1073197129002823E-2</v>
      </c>
      <c r="F91" s="18"/>
    </row>
    <row r="92" spans="1:6" ht="35.25" customHeight="1" x14ac:dyDescent="0.25">
      <c r="A92" s="30" t="s">
        <v>194</v>
      </c>
      <c r="B92" s="28" t="s">
        <v>195</v>
      </c>
      <c r="C92" s="32">
        <v>163044</v>
      </c>
      <c r="D92" s="32">
        <v>163044</v>
      </c>
      <c r="E92" s="38">
        <f t="shared" si="1"/>
        <v>1</v>
      </c>
      <c r="F92" s="18"/>
    </row>
    <row r="93" spans="1:6" ht="33.75" customHeight="1" x14ac:dyDescent="0.25">
      <c r="A93" s="30" t="s">
        <v>217</v>
      </c>
      <c r="B93" s="28" t="s">
        <v>216</v>
      </c>
      <c r="C93" s="32">
        <v>163044</v>
      </c>
      <c r="D93" s="32">
        <v>163044</v>
      </c>
      <c r="E93" s="38">
        <f t="shared" si="1"/>
        <v>1</v>
      </c>
      <c r="F93" s="18"/>
    </row>
    <row r="94" spans="1:6" ht="92.25" customHeight="1" x14ac:dyDescent="0.25">
      <c r="A94" s="22" t="s">
        <v>182</v>
      </c>
      <c r="B94" s="24" t="s">
        <v>153</v>
      </c>
      <c r="C94" s="32">
        <v>1754600</v>
      </c>
      <c r="D94" s="32"/>
      <c r="E94" s="38">
        <f t="shared" si="1"/>
        <v>0</v>
      </c>
      <c r="F94" s="18"/>
    </row>
    <row r="95" spans="1:6" ht="93.75" customHeight="1" x14ac:dyDescent="0.25">
      <c r="A95" s="22" t="s">
        <v>183</v>
      </c>
      <c r="B95" s="24" t="s">
        <v>126</v>
      </c>
      <c r="C95" s="32">
        <v>1754600</v>
      </c>
      <c r="D95" s="32"/>
      <c r="E95" s="38">
        <f t="shared" si="1"/>
        <v>0</v>
      </c>
      <c r="F95" s="18"/>
    </row>
    <row r="96" spans="1:6" ht="93.75" customHeight="1" x14ac:dyDescent="0.25">
      <c r="A96" s="22" t="s">
        <v>212</v>
      </c>
      <c r="B96" s="24" t="s">
        <v>214</v>
      </c>
      <c r="C96" s="32">
        <v>1100000</v>
      </c>
      <c r="D96" s="32"/>
      <c r="E96" s="38">
        <f t="shared" si="1"/>
        <v>0</v>
      </c>
      <c r="F96" s="18"/>
    </row>
    <row r="97" spans="1:6" ht="93.75" customHeight="1" x14ac:dyDescent="0.25">
      <c r="A97" s="22" t="s">
        <v>213</v>
      </c>
      <c r="B97" s="24" t="s">
        <v>215</v>
      </c>
      <c r="C97" s="32">
        <v>1100000</v>
      </c>
      <c r="D97" s="32"/>
      <c r="E97" s="38">
        <f t="shared" si="1"/>
        <v>0</v>
      </c>
      <c r="F97" s="18"/>
    </row>
    <row r="98" spans="1:6" ht="93.75" customHeight="1" x14ac:dyDescent="0.25">
      <c r="A98" s="22" t="s">
        <v>208</v>
      </c>
      <c r="B98" s="24" t="s">
        <v>210</v>
      </c>
      <c r="C98" s="32">
        <v>2281313</v>
      </c>
      <c r="D98" s="32"/>
      <c r="E98" s="38">
        <f t="shared" si="1"/>
        <v>0</v>
      </c>
      <c r="F98" s="18"/>
    </row>
    <row r="99" spans="1:6" ht="93.75" customHeight="1" x14ac:dyDescent="0.25">
      <c r="A99" s="22" t="s">
        <v>209</v>
      </c>
      <c r="B99" s="24" t="s">
        <v>211</v>
      </c>
      <c r="C99" s="32">
        <v>2281313</v>
      </c>
      <c r="D99" s="32"/>
      <c r="E99" s="38">
        <f t="shared" si="1"/>
        <v>0</v>
      </c>
      <c r="F99" s="18"/>
    </row>
    <row r="100" spans="1:6" ht="47.25" x14ac:dyDescent="0.25">
      <c r="A100" s="22" t="s">
        <v>184</v>
      </c>
      <c r="B100" s="24" t="s">
        <v>161</v>
      </c>
      <c r="C100" s="32">
        <v>990000</v>
      </c>
      <c r="D100" s="32"/>
      <c r="E100" s="38">
        <f t="shared" si="1"/>
        <v>0</v>
      </c>
      <c r="F100" s="18"/>
    </row>
    <row r="101" spans="1:6" ht="46.5" customHeight="1" x14ac:dyDescent="0.25">
      <c r="A101" s="22" t="s">
        <v>185</v>
      </c>
      <c r="B101" s="24" t="s">
        <v>161</v>
      </c>
      <c r="C101" s="32">
        <v>990000</v>
      </c>
      <c r="D101" s="32"/>
      <c r="E101" s="38">
        <f t="shared" si="1"/>
        <v>0</v>
      </c>
      <c r="F101" s="18"/>
    </row>
    <row r="102" spans="1:6" ht="15" customHeight="1" x14ac:dyDescent="0.25">
      <c r="A102" s="22" t="s">
        <v>186</v>
      </c>
      <c r="B102" s="24" t="s">
        <v>127</v>
      </c>
      <c r="C102" s="32">
        <v>568730.80000000005</v>
      </c>
      <c r="D102" s="32">
        <v>187200</v>
      </c>
      <c r="E102" s="38">
        <f t="shared" si="1"/>
        <v>0.32915396880211162</v>
      </c>
      <c r="F102" s="18"/>
    </row>
    <row r="103" spans="1:6" ht="15" customHeight="1" x14ac:dyDescent="0.25">
      <c r="A103" s="22" t="s">
        <v>187</v>
      </c>
      <c r="B103" s="24" t="s">
        <v>128</v>
      </c>
      <c r="C103" s="32">
        <v>568730.80000000005</v>
      </c>
      <c r="D103" s="32">
        <v>187200</v>
      </c>
      <c r="E103" s="38">
        <f t="shared" si="1"/>
        <v>0.32915396880211162</v>
      </c>
      <c r="F103" s="18"/>
    </row>
    <row r="104" spans="1:6" ht="34.5" customHeight="1" x14ac:dyDescent="0.25">
      <c r="A104" s="22" t="s">
        <v>162</v>
      </c>
      <c r="B104" s="24" t="s">
        <v>129</v>
      </c>
      <c r="C104" s="37">
        <v>64404406.82</v>
      </c>
      <c r="D104" s="37">
        <v>32102680.41</v>
      </c>
      <c r="E104" s="40">
        <f t="shared" si="1"/>
        <v>0.49845471754319309</v>
      </c>
      <c r="F104" s="18"/>
    </row>
    <row r="105" spans="1:6" ht="45" customHeight="1" x14ac:dyDescent="0.25">
      <c r="A105" s="22" t="s">
        <v>163</v>
      </c>
      <c r="B105" s="24" t="s">
        <v>134</v>
      </c>
      <c r="C105" s="32">
        <v>62733133.549999997</v>
      </c>
      <c r="D105" s="32">
        <v>31842646.91</v>
      </c>
      <c r="E105" s="38">
        <f t="shared" si="1"/>
        <v>0.50758897424788374</v>
      </c>
      <c r="F105" s="18"/>
    </row>
    <row r="106" spans="1:6" ht="45" customHeight="1" x14ac:dyDescent="0.25">
      <c r="A106" s="22" t="s">
        <v>164</v>
      </c>
      <c r="B106" s="24" t="s">
        <v>135</v>
      </c>
      <c r="C106" s="32">
        <v>62733133.549999997</v>
      </c>
      <c r="D106" s="32">
        <v>31842646.91</v>
      </c>
      <c r="E106" s="38">
        <f t="shared" si="1"/>
        <v>0.50758897424788374</v>
      </c>
      <c r="F106" s="18"/>
    </row>
    <row r="107" spans="1:6" ht="78" customHeight="1" x14ac:dyDescent="0.25">
      <c r="A107" s="22" t="s">
        <v>165</v>
      </c>
      <c r="B107" s="24" t="s">
        <v>136</v>
      </c>
      <c r="C107" s="32">
        <v>386198</v>
      </c>
      <c r="D107" s="32">
        <v>116036</v>
      </c>
      <c r="E107" s="38">
        <f t="shared" si="1"/>
        <v>0.30045727839087721</v>
      </c>
      <c r="F107" s="18"/>
    </row>
    <row r="108" spans="1:6" ht="76.5" customHeight="1" x14ac:dyDescent="0.25">
      <c r="A108" s="22" t="s">
        <v>166</v>
      </c>
      <c r="B108" s="24" t="s">
        <v>137</v>
      </c>
      <c r="C108" s="32">
        <v>386198</v>
      </c>
      <c r="D108" s="32">
        <v>116036</v>
      </c>
      <c r="E108" s="38">
        <f t="shared" si="1"/>
        <v>0.30045727839087721</v>
      </c>
      <c r="F108" s="18"/>
    </row>
    <row r="109" spans="1:6" ht="81.75" customHeight="1" x14ac:dyDescent="0.25">
      <c r="A109" s="22" t="s">
        <v>167</v>
      </c>
      <c r="B109" s="24" t="s">
        <v>138</v>
      </c>
      <c r="C109" s="32">
        <v>946803</v>
      </c>
      <c r="D109" s="32"/>
      <c r="E109" s="38">
        <f t="shared" si="1"/>
        <v>0</v>
      </c>
      <c r="F109" s="18"/>
    </row>
    <row r="110" spans="1:6" ht="75" customHeight="1" x14ac:dyDescent="0.25">
      <c r="A110" s="22" t="s">
        <v>168</v>
      </c>
      <c r="B110" s="24" t="s">
        <v>139</v>
      </c>
      <c r="C110" s="32">
        <v>946803</v>
      </c>
      <c r="D110" s="32"/>
      <c r="E110" s="38">
        <f t="shared" si="1"/>
        <v>0</v>
      </c>
      <c r="F110" s="18"/>
    </row>
    <row r="111" spans="1:6" ht="46.5" customHeight="1" x14ac:dyDescent="0.25">
      <c r="A111" s="22" t="s">
        <v>170</v>
      </c>
      <c r="B111" s="24" t="s">
        <v>130</v>
      </c>
      <c r="C111" s="32">
        <v>287995</v>
      </c>
      <c r="D111" s="32">
        <v>143997.5</v>
      </c>
      <c r="E111" s="38">
        <f t="shared" si="1"/>
        <v>0.5</v>
      </c>
      <c r="F111" s="18"/>
    </row>
    <row r="112" spans="1:6" ht="49.5" customHeight="1" x14ac:dyDescent="0.25">
      <c r="A112" s="22" t="s">
        <v>171</v>
      </c>
      <c r="B112" s="24" t="s">
        <v>131</v>
      </c>
      <c r="C112" s="32">
        <v>287995</v>
      </c>
      <c r="D112" s="32">
        <v>143997.5</v>
      </c>
      <c r="E112" s="38">
        <f t="shared" si="1"/>
        <v>0.5</v>
      </c>
      <c r="F112" s="18"/>
    </row>
    <row r="113" spans="1:6" ht="51.75" customHeight="1" x14ac:dyDescent="0.25">
      <c r="A113" s="22" t="s">
        <v>169</v>
      </c>
      <c r="B113" s="24" t="s">
        <v>132</v>
      </c>
      <c r="C113" s="32">
        <v>50277.27</v>
      </c>
      <c r="D113" s="32"/>
      <c r="E113" s="38">
        <f t="shared" si="1"/>
        <v>0</v>
      </c>
      <c r="F113" s="18"/>
    </row>
    <row r="114" spans="1:6" ht="65.25" customHeight="1" x14ac:dyDescent="0.25">
      <c r="A114" s="22" t="s">
        <v>218</v>
      </c>
      <c r="B114" s="24" t="s">
        <v>133</v>
      </c>
      <c r="C114" s="32">
        <v>50277.27</v>
      </c>
      <c r="D114" s="32"/>
      <c r="E114" s="38">
        <f t="shared" si="1"/>
        <v>0</v>
      </c>
      <c r="F114" s="18"/>
    </row>
    <row r="115" spans="1:6" ht="15" customHeight="1" x14ac:dyDescent="0.25">
      <c r="A115" s="22" t="s">
        <v>172</v>
      </c>
      <c r="B115" s="24" t="s">
        <v>140</v>
      </c>
      <c r="C115" s="37">
        <f>C116+C118</f>
        <v>4337282</v>
      </c>
      <c r="D115" s="37">
        <f>D116+D118</f>
        <v>1666101.43</v>
      </c>
      <c r="E115" s="38">
        <f t="shared" si="1"/>
        <v>0.38413490983523779</v>
      </c>
      <c r="F115" s="18"/>
    </row>
    <row r="116" spans="1:6" ht="62.25" customHeight="1" x14ac:dyDescent="0.25">
      <c r="A116" s="22" t="s">
        <v>173</v>
      </c>
      <c r="B116" s="24" t="s">
        <v>141</v>
      </c>
      <c r="C116" s="32">
        <v>3891660</v>
      </c>
      <c r="D116" s="32">
        <v>1300477.93</v>
      </c>
      <c r="E116" s="38">
        <f t="shared" si="1"/>
        <v>0.33417049022782053</v>
      </c>
      <c r="F116" s="18"/>
    </row>
    <row r="117" spans="1:6" ht="75" customHeight="1" x14ac:dyDescent="0.25">
      <c r="A117" s="31" t="s">
        <v>174</v>
      </c>
      <c r="B117" s="24" t="s">
        <v>142</v>
      </c>
      <c r="C117" s="32">
        <v>3891660</v>
      </c>
      <c r="D117" s="32">
        <v>1300477.93</v>
      </c>
      <c r="E117" s="38">
        <f t="shared" si="1"/>
        <v>0.33417049022782053</v>
      </c>
      <c r="F117" s="18"/>
    </row>
    <row r="118" spans="1:6" ht="31.5" customHeight="1" x14ac:dyDescent="0.25">
      <c r="A118" s="29" t="s">
        <v>175</v>
      </c>
      <c r="B118" s="24" t="s">
        <v>143</v>
      </c>
      <c r="C118" s="32">
        <v>445622</v>
      </c>
      <c r="D118" s="32">
        <v>365623.5</v>
      </c>
      <c r="E118" s="38">
        <f t="shared" si="1"/>
        <v>0.82047901584751204</v>
      </c>
      <c r="F118" s="18"/>
    </row>
    <row r="119" spans="1:6" ht="31.5" customHeight="1" x14ac:dyDescent="0.25">
      <c r="A119" s="29" t="s">
        <v>176</v>
      </c>
      <c r="B119" s="24" t="s">
        <v>144</v>
      </c>
      <c r="C119" s="32">
        <v>445622</v>
      </c>
      <c r="D119" s="32">
        <v>365623.5</v>
      </c>
      <c r="E119" s="38">
        <f t="shared" si="1"/>
        <v>0.82047901584751204</v>
      </c>
      <c r="F119" s="18"/>
    </row>
    <row r="120" spans="1:6" ht="0.75" hidden="1" customHeight="1" x14ac:dyDescent="0.25">
      <c r="A120" s="22" t="s">
        <v>146</v>
      </c>
      <c r="B120" s="24" t="s">
        <v>145</v>
      </c>
      <c r="C120" s="32"/>
      <c r="D120" s="32"/>
      <c r="E120" s="38" t="e">
        <f t="shared" si="1"/>
        <v>#DIV/0!</v>
      </c>
      <c r="F120" s="18"/>
    </row>
    <row r="121" spans="1:6" ht="45.75" hidden="1" customHeight="1" x14ac:dyDescent="0.25">
      <c r="A121" s="22" t="s">
        <v>188</v>
      </c>
      <c r="B121" s="24" t="s">
        <v>147</v>
      </c>
      <c r="C121" s="32"/>
      <c r="D121" s="32"/>
      <c r="E121" s="38" t="e">
        <f t="shared" si="1"/>
        <v>#DIV/0!</v>
      </c>
      <c r="F121" s="18"/>
    </row>
    <row r="122" spans="1:6" ht="45" hidden="1" customHeight="1" x14ac:dyDescent="0.25">
      <c r="A122" s="22" t="s">
        <v>148</v>
      </c>
      <c r="B122" s="24" t="s">
        <v>147</v>
      </c>
      <c r="C122" s="32"/>
      <c r="D122" s="32"/>
      <c r="E122" s="38" t="e">
        <f t="shared" si="1"/>
        <v>#DIV/0!</v>
      </c>
      <c r="F122" s="18"/>
    </row>
    <row r="123" spans="1:6" ht="18.75" hidden="1" customHeight="1" x14ac:dyDescent="0.25">
      <c r="A123" s="23"/>
      <c r="B123" s="25"/>
      <c r="C123" s="33"/>
      <c r="D123" s="33"/>
      <c r="E123" s="38" t="e">
        <f t="shared" si="1"/>
        <v>#DIV/0!</v>
      </c>
      <c r="F123" s="3" t="s">
        <v>149</v>
      </c>
    </row>
    <row r="124" spans="1:6" ht="15.75" x14ac:dyDescent="0.25">
      <c r="A124" s="26" t="s">
        <v>154</v>
      </c>
      <c r="B124" s="26"/>
      <c r="C124" s="32">
        <f>C13+C82</f>
        <v>147902182.62</v>
      </c>
      <c r="D124" s="32">
        <f>D82+D13</f>
        <v>62761482.920000002</v>
      </c>
      <c r="E124" s="38">
        <f t="shared" si="1"/>
        <v>0.42434453507187869</v>
      </c>
    </row>
    <row r="125" spans="1:6" ht="15.75" x14ac:dyDescent="0.25">
      <c r="A125" s="17"/>
      <c r="B125" s="17"/>
      <c r="C125" s="17"/>
      <c r="D125" s="17"/>
      <c r="E125" s="17"/>
    </row>
    <row r="126" spans="1:6" ht="15.75" x14ac:dyDescent="0.25">
      <c r="A126" s="17"/>
      <c r="B126" s="17"/>
      <c r="C126" s="17"/>
      <c r="D126" s="17"/>
      <c r="E126" s="17"/>
    </row>
  </sheetData>
  <mergeCells count="10">
    <mergeCell ref="C2:E2"/>
    <mergeCell ref="C4:E4"/>
    <mergeCell ref="C5:E5"/>
    <mergeCell ref="A8:E8"/>
    <mergeCell ref="A1:B2"/>
    <mergeCell ref="B10:B11"/>
    <mergeCell ref="A10:A11"/>
    <mergeCell ref="E10:E11"/>
    <mergeCell ref="D10:D11"/>
    <mergeCell ref="C10:C11"/>
  </mergeCells>
  <pageMargins left="0.19685039370078741" right="0.19685039370078741" top="0.59055118110236227" bottom="0" header="0" footer="0"/>
  <pageSetup paperSize="9" scale="7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Администратор</cp:lastModifiedBy>
  <cp:lastPrinted>2018-05-07T08:31:24Z</cp:lastPrinted>
  <dcterms:created xsi:type="dcterms:W3CDTF">2016-07-05T13:04:41Z</dcterms:created>
  <dcterms:modified xsi:type="dcterms:W3CDTF">2018-09-14T12:12:43Z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