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75" windowWidth="15480" windowHeight="3645" activeTab="0"/>
  </bookViews>
  <sheets>
    <sheet name="data" sheetId="1" r:id="rId1"/>
  </sheets>
  <definedNames>
    <definedName name="_xlnm.Print_Titles" localSheetId="0">'data'!$2:$4</definedName>
    <definedName name="_xlnm.Print_Area" localSheetId="0">'data'!$A$1:$I$103</definedName>
  </definedNames>
  <calcPr fullCalcOnLoad="1"/>
</workbook>
</file>

<file path=xl/sharedStrings.xml><?xml version="1.0" encoding="utf-8"?>
<sst xmlns="http://schemas.openxmlformats.org/spreadsheetml/2006/main" count="124" uniqueCount="124">
  <si>
    <t>ПОКАЗАТЕЛИ</t>
  </si>
  <si>
    <t>Доходы бюджета</t>
  </si>
  <si>
    <t>Увеличение (+)</t>
  </si>
  <si>
    <t>Уменьшение (-)</t>
  </si>
  <si>
    <t>Всего</t>
  </si>
  <si>
    <t>Примечание (краткое обоснование изменений)</t>
  </si>
  <si>
    <t>НАЛОГОВЫЕ И НЕНАЛОГОВЫЕ ДОХОДЫ</t>
  </si>
  <si>
    <t>Налог на доходы физических лиц</t>
  </si>
  <si>
    <t>ДОХОДЫ БЮДЖЕТА</t>
  </si>
  <si>
    <t>Акцизы</t>
  </si>
  <si>
    <t>Единый сельскохозяйственный налог</t>
  </si>
  <si>
    <t>Прочие налоговые доходы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</si>
  <si>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</si>
  <si>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</si>
  <si>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</t>
  </si>
  <si>
    <t>Субвенции</t>
  </si>
  <si>
    <t>Иные межбюджетные трансферты</t>
  </si>
  <si>
    <t>ИТОГО ДОХОДОВ</t>
  </si>
  <si>
    <t>РАСХОДЫ БЮДЖЕТА</t>
  </si>
  <si>
    <t>Дотации, в т.ч.: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</si>
  <si>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</si>
  <si>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</si>
  <si>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</si>
  <si>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</si>
  <si>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>Бюджетные кредиты, полученные от других бюджетов</t>
  </si>
  <si>
    <t>- получение бюджетных кредитов</t>
  </si>
  <si>
    <t>- погашение бюджетных кредитов</t>
  </si>
  <si>
    <t>Кредиты, полученные от кредитных организаций</t>
  </si>
  <si>
    <t>- получение от кредитных организаций</t>
  </si>
  <si>
    <t>- погашение от кредитных организаций</t>
  </si>
  <si>
    <t>Изменение остатков средств бюджетов</t>
  </si>
  <si>
    <t>БЕЗВОЗМЕЗДНЫЕ ПОСТУПЛЕНИЯ</t>
  </si>
  <si>
    <t>Прочие безвозмездные поступления</t>
  </si>
  <si>
    <t>Изменения, предусмотренные проектом решения</t>
  </si>
  <si>
    <t>Бюджетные ассигнования с учётом проекта решения</t>
  </si>
  <si>
    <t>Единый налог на вмененный доход</t>
  </si>
  <si>
    <t>Безвозмездные поступления из областного бюждета:</t>
  </si>
  <si>
    <t>Госпошлина</t>
  </si>
  <si>
    <t>2016 год</t>
  </si>
  <si>
    <t>Раздел I. Виды расходов</t>
  </si>
  <si>
    <t>2015год</t>
  </si>
  <si>
    <t>Исполнено на 1.01.2016года</t>
  </si>
  <si>
    <t>Бюджетные ассигнования на
 2016 г. (действующая редакция)</t>
  </si>
  <si>
    <r>
      <rPr>
        <b/>
        <sz val="14"/>
        <rFont val="Times New Roman"/>
        <family val="1"/>
      </rPr>
      <t>460</t>
    </r>
    <r>
      <rPr>
        <sz val="14"/>
        <rFont val="Times New Roman"/>
        <family val="1"/>
      </rPr>
      <t xml:space="preserve"> -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  </r>
  </si>
  <si>
    <r>
      <rPr>
        <b/>
        <sz val="14"/>
        <rFont val="Times New Roman"/>
        <family val="1"/>
      </rPr>
      <t>111</t>
    </r>
    <r>
      <rPr>
        <sz val="14"/>
        <rFont val="Times New Roman"/>
        <family val="1"/>
      </rPr>
      <t xml:space="preserve"> - Фонд оплаты труда учреждений</t>
    </r>
  </si>
  <si>
    <r>
      <rPr>
        <b/>
        <sz val="14"/>
        <rFont val="Times New Roman"/>
        <family val="1"/>
      </rPr>
      <t>112</t>
    </r>
    <r>
      <rPr>
        <sz val="14"/>
        <rFont val="Times New Roman"/>
        <family val="1"/>
      </rPr>
      <t xml:space="preserve"> - Иные выплаты персоналу учреждений, за исключением фонда оплаты труда</t>
    </r>
  </si>
  <si>
    <r>
      <rPr>
        <b/>
        <sz val="14"/>
        <rFont val="Times New Roman"/>
        <family val="1"/>
      </rPr>
      <t>113</t>
    </r>
    <r>
      <rPr>
        <sz val="14"/>
        <rFont val="Times New Roman"/>
        <family val="1"/>
      </rPr>
      <t xml:space="preserve"> - Иные выплаты, за исключением фонда оплаты труда учреждений, лицам, привлекаемым согласно законодательству для выполнения отдельных полномочий</t>
    </r>
  </si>
  <si>
    <r>
      <rPr>
        <b/>
        <sz val="14"/>
        <rFont val="Times New Roman"/>
        <family val="1"/>
      </rPr>
      <t>119</t>
    </r>
    <r>
      <rPr>
        <sz val="14"/>
        <rFont val="Times New Roman"/>
        <family val="1"/>
      </rPr>
      <t xml:space="preserve"> - Взносы по обязательному социальному страхованию на выплаты по оплате труда работников и иные выплаты работникам учреждений</t>
    </r>
  </si>
  <si>
    <r>
      <rPr>
        <b/>
        <sz val="14"/>
        <rFont val="Times New Roman"/>
        <family val="1"/>
      </rPr>
      <t>121</t>
    </r>
    <r>
      <rPr>
        <sz val="14"/>
        <rFont val="Times New Roman"/>
        <family val="1"/>
      </rPr>
      <t xml:space="preserve"> - Фонд оплаты труда государственных (муниципальных) органов</t>
    </r>
  </si>
  <si>
    <r>
      <rPr>
        <b/>
        <sz val="14"/>
        <rFont val="Times New Roman"/>
        <family val="1"/>
      </rPr>
      <t>122</t>
    </r>
    <r>
      <rPr>
        <sz val="14"/>
        <rFont val="Times New Roman"/>
        <family val="1"/>
      </rPr>
      <t xml:space="preserve"> - Иные выплаты персоналу государственных (муниципальных) органов, за исключением фонда оплаты труда</t>
    </r>
  </si>
  <si>
    <r>
      <rPr>
        <b/>
        <sz val="14"/>
        <rFont val="Times New Roman"/>
        <family val="1"/>
      </rPr>
      <t>123</t>
    </r>
    <r>
      <rPr>
        <sz val="14"/>
        <rFont val="Times New Roman"/>
        <family val="1"/>
      </rPr>
      <t xml:space="preserve"> -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  </r>
  </si>
  <si>
    <r>
      <rPr>
        <b/>
        <sz val="14"/>
        <rFont val="Times New Roman"/>
        <family val="1"/>
      </rPr>
      <t>129</t>
    </r>
    <r>
      <rPr>
        <sz val="14"/>
        <rFont val="Times New Roman"/>
        <family val="1"/>
      </rPr>
      <t xml:space="preserve"> -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  </r>
  </si>
  <si>
    <r>
      <rPr>
        <b/>
        <sz val="14"/>
        <rFont val="Times New Roman"/>
        <family val="1"/>
      </rPr>
      <t>240</t>
    </r>
    <r>
      <rPr>
        <sz val="14"/>
        <rFont val="Times New Roman"/>
        <family val="1"/>
      </rPr>
      <t xml:space="preserve"> - Иные закупки товаров, работ и услуг для обеспечения государственных (муниципальных) нужд</t>
    </r>
  </si>
  <si>
    <r>
      <rPr>
        <b/>
        <sz val="14"/>
        <rFont val="Times New Roman"/>
        <family val="1"/>
      </rPr>
      <t>241</t>
    </r>
    <r>
      <rPr>
        <sz val="14"/>
        <rFont val="Times New Roman"/>
        <family val="1"/>
      </rPr>
      <t>-Научно-исследовательские и опытно-конструкторские работы</t>
    </r>
  </si>
  <si>
    <r>
      <rPr>
        <b/>
        <sz val="14"/>
        <rFont val="Times New Roman"/>
        <family val="1"/>
      </rPr>
      <t>242</t>
    </r>
    <r>
      <rPr>
        <sz val="14"/>
        <rFont val="Times New Roman"/>
        <family val="1"/>
      </rPr>
      <t xml:space="preserve"> - Закупка товаров, работ, услуг в сфере информационно-коммуникационных технологий</t>
    </r>
  </si>
  <si>
    <r>
      <rPr>
        <b/>
        <sz val="14"/>
        <rFont val="Times New Roman"/>
        <family val="1"/>
      </rPr>
      <t>243</t>
    </r>
    <r>
      <rPr>
        <sz val="14"/>
        <rFont val="Times New Roman"/>
        <family val="1"/>
      </rPr>
      <t xml:space="preserve"> - Закупка товаров, работ, услуг в целях капитального ремонта государственного (муниципального) имущества</t>
    </r>
  </si>
  <si>
    <r>
      <rPr>
        <b/>
        <sz val="14"/>
        <rFont val="Times New Roman"/>
        <family val="1"/>
      </rPr>
      <t xml:space="preserve">244 </t>
    </r>
    <r>
      <rPr>
        <sz val="14"/>
        <rFont val="Times New Roman"/>
        <family val="1"/>
      </rPr>
      <t>- Прочая закупка товаров, работ и услуг для обеспечения государственных (муниципальных) нужд</t>
    </r>
  </si>
  <si>
    <r>
      <rPr>
        <b/>
        <sz val="14"/>
        <rFont val="Times New Roman"/>
        <family val="1"/>
      </rPr>
      <t>245</t>
    </r>
    <r>
      <rPr>
        <sz val="14"/>
        <rFont val="Times New Roman"/>
        <family val="1"/>
      </rPr>
      <t xml:space="preserve"> -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  </r>
  </si>
  <si>
    <r>
      <rPr>
        <b/>
        <sz val="14"/>
        <rFont val="Times New Roman"/>
        <family val="1"/>
      </rPr>
      <t>310</t>
    </r>
    <r>
      <rPr>
        <sz val="14"/>
        <rFont val="Times New Roman"/>
        <family val="1"/>
      </rPr>
      <t xml:space="preserve"> - Публичные нормативные социальные  выплаты гражданам</t>
    </r>
  </si>
  <si>
    <r>
      <rPr>
        <b/>
        <sz val="14"/>
        <rFont val="Times New Roman"/>
        <family val="1"/>
      </rPr>
      <t>312</t>
    </r>
    <r>
      <rPr>
        <sz val="14"/>
        <rFont val="Times New Roman"/>
        <family val="1"/>
      </rPr>
      <t xml:space="preserve"> - Иные пенсии, социальные доплаты к пенсиям</t>
    </r>
  </si>
  <si>
    <r>
      <rPr>
        <b/>
        <sz val="14"/>
        <rFont val="Times New Roman"/>
        <family val="1"/>
      </rPr>
      <t>313</t>
    </r>
    <r>
      <rPr>
        <sz val="14"/>
        <rFont val="Times New Roman"/>
        <family val="1"/>
      </rPr>
      <t xml:space="preserve"> - Пособия, компенсации, меры социальной поддержки по публичным нормативным обязательствам</t>
    </r>
  </si>
  <si>
    <r>
      <rPr>
        <b/>
        <sz val="14"/>
        <rFont val="Times New Roman"/>
        <family val="1"/>
      </rPr>
      <t>320</t>
    </r>
    <r>
      <rPr>
        <sz val="14"/>
        <rFont val="Times New Roman"/>
        <family val="1"/>
      </rPr>
      <t xml:space="preserve"> - Социальные выплаты гражданам, кроме публичных нормативных социальных выплат</t>
    </r>
  </si>
  <si>
    <r>
      <rPr>
        <b/>
        <sz val="14"/>
        <rFont val="Times New Roman"/>
        <family val="1"/>
      </rPr>
      <t>321</t>
    </r>
    <r>
      <rPr>
        <sz val="14"/>
        <rFont val="Times New Roman"/>
        <family val="1"/>
      </rPr>
      <t xml:space="preserve"> - Пособия, компенсации и иные социальные выплаты гражданам, кроме публичных нормативных обязательств</t>
    </r>
  </si>
  <si>
    <r>
      <rPr>
        <b/>
        <sz val="14"/>
        <rFont val="Times New Roman"/>
        <family val="1"/>
      </rPr>
      <t>322</t>
    </r>
    <r>
      <rPr>
        <sz val="14"/>
        <rFont val="Times New Roman"/>
        <family val="1"/>
      </rPr>
      <t xml:space="preserve"> - Субсидии гражданам на приобретение жилья</t>
    </r>
  </si>
  <si>
    <r>
      <rPr>
        <b/>
        <sz val="14"/>
        <rFont val="Times New Roman"/>
        <family val="1"/>
      </rPr>
      <t>323</t>
    </r>
    <r>
      <rPr>
        <sz val="14"/>
        <rFont val="Times New Roman"/>
        <family val="1"/>
      </rPr>
      <t xml:space="preserve"> - Приобретение товаров, работ, услуг в пользу граждан в целях их социального обеспечения</t>
    </r>
  </si>
  <si>
    <r>
      <rPr>
        <b/>
        <sz val="14"/>
        <rFont val="Times New Roman"/>
        <family val="1"/>
      </rPr>
      <t>340</t>
    </r>
    <r>
      <rPr>
        <sz val="14"/>
        <rFont val="Times New Roman"/>
        <family val="1"/>
      </rPr>
      <t xml:space="preserve"> - Стипендии</t>
    </r>
  </si>
  <si>
    <r>
      <rPr>
        <b/>
        <sz val="14"/>
        <rFont val="Times New Roman"/>
        <family val="1"/>
      </rPr>
      <t>350</t>
    </r>
    <r>
      <rPr>
        <sz val="14"/>
        <rFont val="Times New Roman"/>
        <family val="1"/>
      </rPr>
      <t xml:space="preserve"> - Премии и гранты</t>
    </r>
  </si>
  <si>
    <r>
      <rPr>
        <b/>
        <sz val="14"/>
        <rFont val="Times New Roman"/>
        <family val="1"/>
      </rPr>
      <t>360</t>
    </r>
    <r>
      <rPr>
        <sz val="14"/>
        <rFont val="Times New Roman"/>
        <family val="1"/>
      </rPr>
      <t xml:space="preserve"> - Иные выплаты населению</t>
    </r>
  </si>
  <si>
    <r>
      <rPr>
        <b/>
        <sz val="14"/>
        <rFont val="Times New Roman"/>
        <family val="1"/>
      </rPr>
      <t>410</t>
    </r>
    <r>
      <rPr>
        <sz val="14"/>
        <rFont val="Times New Roman"/>
        <family val="1"/>
      </rPr>
      <t xml:space="preserve"> - Бюджетные инвестиции</t>
    </r>
  </si>
  <si>
    <r>
      <rPr>
        <b/>
        <sz val="14"/>
        <rFont val="Times New Roman"/>
        <family val="1"/>
      </rPr>
      <t xml:space="preserve">412 </t>
    </r>
    <r>
      <rPr>
        <sz val="14"/>
        <rFont val="Times New Roman"/>
        <family val="1"/>
      </rPr>
      <t>- Бюджетные инвестиции на приобретение объектов недвижимого имущества в государственную (муниципальную) собственность</t>
    </r>
  </si>
  <si>
    <r>
      <rPr>
        <b/>
        <sz val="14"/>
        <rFont val="Times New Roman"/>
        <family val="1"/>
      </rPr>
      <t>414</t>
    </r>
    <r>
      <rPr>
        <sz val="14"/>
        <rFont val="Times New Roman"/>
        <family val="1"/>
      </rPr>
      <t xml:space="preserve"> - Бюджетные инвестиции в объекты капитального строительства государственной (муниципальной) собственности</t>
    </r>
  </si>
  <si>
    <r>
      <rPr>
        <b/>
        <sz val="14"/>
        <rFont val="Times New Roman"/>
        <family val="1"/>
      </rPr>
      <t>415</t>
    </r>
    <r>
      <rPr>
        <sz val="14"/>
        <rFont val="Times New Roman"/>
        <family val="1"/>
      </rPr>
      <t xml:space="preserve"> - Бюджетные инвестиции в соответствии с концессионными соглашениями</t>
    </r>
  </si>
  <si>
    <r>
      <rPr>
        <b/>
        <sz val="14"/>
        <rFont val="Times New Roman"/>
        <family val="1"/>
      </rPr>
      <t>464</t>
    </r>
    <r>
      <rPr>
        <sz val="14"/>
        <rFont val="Times New Roman"/>
        <family val="1"/>
      </rPr>
      <t xml:space="preserve"> -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  </r>
  </si>
  <si>
    <r>
      <rPr>
        <b/>
        <sz val="14"/>
        <rFont val="Times New Roman"/>
        <family val="1"/>
      </rPr>
      <t>510</t>
    </r>
    <r>
      <rPr>
        <sz val="14"/>
        <rFont val="Times New Roman"/>
        <family val="1"/>
      </rPr>
      <t xml:space="preserve"> - Дотации</t>
    </r>
  </si>
  <si>
    <r>
      <rPr>
        <b/>
        <sz val="14"/>
        <rFont val="Times New Roman"/>
        <family val="1"/>
      </rPr>
      <t>511</t>
    </r>
    <r>
      <rPr>
        <sz val="14"/>
        <rFont val="Times New Roman"/>
        <family val="1"/>
      </rPr>
      <t xml:space="preserve"> - Дотации на выравнивание бюджетной обеспеченности</t>
    </r>
  </si>
  <si>
    <r>
      <rPr>
        <b/>
        <sz val="14"/>
        <rFont val="Times New Roman"/>
        <family val="1"/>
      </rPr>
      <t>512</t>
    </r>
    <r>
      <rPr>
        <sz val="14"/>
        <rFont val="Times New Roman"/>
        <family val="1"/>
      </rPr>
      <t xml:space="preserve"> - Иные дотации</t>
    </r>
  </si>
  <si>
    <r>
      <rPr>
        <b/>
        <sz val="14"/>
        <rFont val="Times New Roman"/>
        <family val="1"/>
      </rPr>
      <t>520</t>
    </r>
    <r>
      <rPr>
        <sz val="14"/>
        <rFont val="Times New Roman"/>
        <family val="1"/>
      </rPr>
      <t xml:space="preserve"> - Субсидии</t>
    </r>
  </si>
  <si>
    <r>
      <rPr>
        <b/>
        <sz val="14"/>
        <rFont val="Times New Roman"/>
        <family val="1"/>
      </rPr>
      <t>521</t>
    </r>
    <r>
      <rPr>
        <sz val="14"/>
        <rFont val="Times New Roman"/>
        <family val="1"/>
      </rPr>
      <t xml:space="preserve"> - Субсидии, за исключением субсидий на софинансирование капитальных вложений в объект государственной (муниципальной) собственности</t>
    </r>
  </si>
  <si>
    <r>
      <rPr>
        <b/>
        <sz val="14"/>
        <rFont val="Times New Roman"/>
        <family val="1"/>
      </rPr>
      <t>522</t>
    </r>
    <r>
      <rPr>
        <sz val="14"/>
        <rFont val="Times New Roman"/>
        <family val="1"/>
      </rPr>
      <t xml:space="preserve"> - Субсидии на софинансирование капитальных вложений в объект государственной (муниципальной) собственности</t>
    </r>
  </si>
  <si>
    <r>
      <rPr>
        <b/>
        <sz val="14"/>
        <rFont val="Times New Roman"/>
        <family val="1"/>
      </rPr>
      <t>530</t>
    </r>
    <r>
      <rPr>
        <sz val="14"/>
        <rFont val="Times New Roman"/>
        <family val="1"/>
      </rPr>
      <t xml:space="preserve"> - Субвенции</t>
    </r>
  </si>
  <si>
    <r>
      <rPr>
        <b/>
        <sz val="14"/>
        <rFont val="Times New Roman"/>
        <family val="1"/>
      </rPr>
      <t>540</t>
    </r>
    <r>
      <rPr>
        <sz val="14"/>
        <rFont val="Times New Roman"/>
        <family val="1"/>
      </rPr>
      <t xml:space="preserve"> - Иные межбюджетные трансферты</t>
    </r>
  </si>
  <si>
    <r>
      <rPr>
        <b/>
        <sz val="14"/>
        <rFont val="Times New Roman"/>
        <family val="1"/>
      </rPr>
      <t>610</t>
    </r>
    <r>
      <rPr>
        <sz val="14"/>
        <rFont val="Times New Roman"/>
        <family val="1"/>
      </rPr>
      <t xml:space="preserve"> - Субсидии бюджетным учреждениям</t>
    </r>
  </si>
  <si>
    <r>
      <rPr>
        <b/>
        <sz val="14"/>
        <rFont val="Times New Roman"/>
        <family val="1"/>
      </rPr>
      <t xml:space="preserve">611 </t>
    </r>
    <r>
      <rPr>
        <sz val="14"/>
        <rFont val="Times New Roman"/>
        <family val="1"/>
      </rPr>
      <t>-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</si>
  <si>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rPr>
        <b/>
        <sz val="14"/>
        <rFont val="Times New Roman"/>
        <family val="1"/>
      </rPr>
      <t xml:space="preserve">612 </t>
    </r>
    <r>
      <rPr>
        <sz val="14"/>
        <rFont val="Times New Roman"/>
        <family val="1"/>
      </rPr>
      <t>- Субсидии бюджетным учреждениям на иные цели</t>
    </r>
  </si>
  <si>
    <r>
      <rPr>
        <b/>
        <sz val="14"/>
        <rFont val="Times New Roman"/>
        <family val="1"/>
      </rPr>
      <t xml:space="preserve">620 </t>
    </r>
    <r>
      <rPr>
        <sz val="14"/>
        <rFont val="Times New Roman"/>
        <family val="1"/>
      </rPr>
      <t>- Субсидии автономным учреждениям</t>
    </r>
  </si>
  <si>
    <r>
      <rPr>
        <b/>
        <sz val="14"/>
        <rFont val="Times New Roman"/>
        <family val="1"/>
      </rPr>
      <t>621</t>
    </r>
    <r>
      <rPr>
        <sz val="14"/>
        <rFont val="Times New Roman"/>
        <family val="1"/>
      </rPr>
      <t xml:space="preserve"> -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</si>
  <si>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rPr>
        <b/>
        <sz val="14"/>
        <rFont val="Times New Roman"/>
        <family val="1"/>
      </rPr>
      <t>622</t>
    </r>
    <r>
      <rPr>
        <sz val="14"/>
        <rFont val="Times New Roman"/>
        <family val="1"/>
      </rPr>
      <t xml:space="preserve"> - Субсидии автономным учреждениям на иные цели</t>
    </r>
  </si>
  <si>
    <r>
      <rPr>
        <b/>
        <sz val="14"/>
        <rFont val="Times New Roman"/>
        <family val="1"/>
      </rPr>
      <t>630</t>
    </r>
    <r>
      <rPr>
        <sz val="14"/>
        <rFont val="Times New Roman"/>
        <family val="1"/>
      </rPr>
      <t xml:space="preserve"> - Субсидии некоммерческим организациям (за исключением государственных (муниципальных) учреждений)</t>
    </r>
  </si>
  <si>
    <r>
      <rPr>
        <b/>
        <sz val="14"/>
        <rFont val="Times New Roman"/>
        <family val="1"/>
      </rPr>
      <t>730</t>
    </r>
    <r>
      <rPr>
        <sz val="14"/>
        <rFont val="Times New Roman"/>
        <family val="1"/>
      </rPr>
      <t xml:space="preserve"> - Обслуживание муниципального долга</t>
    </r>
  </si>
  <si>
    <r>
      <rPr>
        <b/>
        <sz val="14"/>
        <rFont val="Times New Roman"/>
        <family val="1"/>
      </rPr>
      <t xml:space="preserve">810 </t>
    </r>
    <r>
      <rPr>
        <sz val="14"/>
        <rFont val="Times New Roman"/>
        <family val="1"/>
      </rPr>
      <t>-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  </r>
  </si>
  <si>
    <r>
      <rPr>
        <b/>
        <sz val="14"/>
        <rFont val="Times New Roman"/>
        <family val="1"/>
      </rPr>
      <t>830</t>
    </r>
    <r>
      <rPr>
        <sz val="14"/>
        <rFont val="Times New Roman"/>
        <family val="1"/>
      </rPr>
      <t xml:space="preserve"> - Исполнение судебных актов</t>
    </r>
  </si>
  <si>
    <r>
      <rPr>
        <b/>
        <sz val="14"/>
        <rFont val="Times New Roman"/>
        <family val="1"/>
      </rPr>
      <t>831</t>
    </r>
    <r>
      <rPr>
        <sz val="14"/>
        <rFont val="Times New Roman"/>
        <family val="1"/>
      </rPr>
      <t xml:space="preserve"> -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  </r>
  </si>
  <si>
    <r>
      <rPr>
        <b/>
        <sz val="14"/>
        <rFont val="Times New Roman"/>
        <family val="1"/>
      </rPr>
      <t>840</t>
    </r>
    <r>
      <rPr>
        <sz val="14"/>
        <rFont val="Times New Roman"/>
        <family val="1"/>
      </rPr>
      <t xml:space="preserve"> -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  </r>
  </si>
  <si>
    <r>
      <rPr>
        <b/>
        <sz val="14"/>
        <rFont val="Times New Roman"/>
        <family val="1"/>
      </rPr>
      <t>843</t>
    </r>
    <r>
      <rPr>
        <sz val="14"/>
        <rFont val="Times New Roman"/>
        <family val="1"/>
      </rPr>
      <t xml:space="preserve"> - Исполнение муниципальных гарантий</t>
    </r>
  </si>
  <si>
    <r>
      <rPr>
        <b/>
        <sz val="14"/>
        <rFont val="Times New Roman"/>
        <family val="1"/>
      </rPr>
      <t>850</t>
    </r>
    <r>
      <rPr>
        <sz val="14"/>
        <rFont val="Times New Roman"/>
        <family val="1"/>
      </rPr>
      <t xml:space="preserve"> - Уплата налогов, сборов и иных платежей</t>
    </r>
  </si>
  <si>
    <r>
      <rPr>
        <b/>
        <sz val="14"/>
        <rFont val="Times New Roman"/>
        <family val="1"/>
      </rPr>
      <t>851</t>
    </r>
    <r>
      <rPr>
        <sz val="14"/>
        <rFont val="Times New Roman"/>
        <family val="1"/>
      </rPr>
      <t xml:space="preserve"> - Уплата налога на имущество организаций и земельного налога</t>
    </r>
  </si>
  <si>
    <r>
      <rPr>
        <b/>
        <sz val="14"/>
        <rFont val="Times New Roman"/>
        <family val="1"/>
      </rPr>
      <t>852</t>
    </r>
    <r>
      <rPr>
        <sz val="14"/>
        <rFont val="Times New Roman"/>
        <family val="1"/>
      </rPr>
      <t xml:space="preserve"> - Уплата прочих налогов, сборов</t>
    </r>
  </si>
  <si>
    <r>
      <rPr>
        <b/>
        <sz val="14"/>
        <rFont val="Times New Roman"/>
        <family val="1"/>
      </rPr>
      <t>853</t>
    </r>
    <r>
      <rPr>
        <sz val="14"/>
        <rFont val="Times New Roman"/>
        <family val="1"/>
      </rPr>
      <t xml:space="preserve"> - Уплата иных платежей</t>
    </r>
  </si>
  <si>
    <r>
      <rPr>
        <b/>
        <sz val="14"/>
        <rFont val="Times New Roman"/>
        <family val="1"/>
      </rPr>
      <t>860</t>
    </r>
    <r>
      <rPr>
        <sz val="14"/>
        <rFont val="Times New Roman"/>
        <family val="1"/>
      </rPr>
      <t xml:space="preserve"> - Предоставление платежей, взносов, безвозмездных перечислений субъектам международного права</t>
    </r>
  </si>
  <si>
    <r>
      <rPr>
        <b/>
        <sz val="14"/>
        <rFont val="Times New Roman"/>
        <family val="1"/>
      </rPr>
      <t>862</t>
    </r>
    <r>
      <rPr>
        <sz val="14"/>
        <rFont val="Times New Roman"/>
        <family val="1"/>
      </rPr>
      <t xml:space="preserve"> - Взносы в международные организации</t>
    </r>
  </si>
  <si>
    <r>
      <rPr>
        <b/>
        <sz val="14"/>
        <rFont val="Times New Roman"/>
        <family val="1"/>
      </rPr>
      <t xml:space="preserve">870 </t>
    </r>
    <r>
      <rPr>
        <sz val="14"/>
        <rFont val="Times New Roman"/>
        <family val="1"/>
      </rPr>
      <t>- Резервные средства</t>
    </r>
  </si>
  <si>
    <r>
      <rPr>
        <b/>
        <sz val="14"/>
        <rFont val="Times New Roman"/>
        <family val="1"/>
      </rPr>
      <t>880</t>
    </r>
    <r>
      <rPr>
        <sz val="14"/>
        <rFont val="Times New Roman"/>
        <family val="1"/>
      </rPr>
      <t xml:space="preserve"> - Специальные расходы</t>
    </r>
  </si>
  <si>
    <r>
      <t>Исполнено на последнюю отчетную дату на момент обращения (дата)</t>
    </r>
    <r>
      <rPr>
        <u val="single"/>
        <sz val="14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                          </t>
    </r>
  </si>
  <si>
    <t>Возврат остатков субсидий, субвенций и иных межбюджентых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</si>
  <si>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</si>
  <si>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источники (акции и т.д.)</t>
  </si>
  <si>
    <t>прочие дотации</t>
  </si>
  <si>
    <t>Неналоговые доходы всего,                                                          в том числе: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</si>
  <si>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</si>
  <si>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Плата за негативное воздействие на окружающую среду</t>
  </si>
  <si>
    <r>
      <t xml:space="preserve">Таблица для заполнения к уточнению </t>
    </r>
    <r>
      <rPr>
        <b/>
        <u val="single"/>
        <sz val="16"/>
        <color indexed="8"/>
        <rFont val="Times New Roman"/>
        <family val="1"/>
      </rPr>
      <t xml:space="preserve">  ЖИРЯТИНСКИЙ   </t>
    </r>
    <r>
      <rPr>
        <b/>
        <sz val="16"/>
        <color indexed="8"/>
        <rFont val="Times New Roman"/>
        <family val="1"/>
      </rPr>
      <t xml:space="preserve"> район</t>
    </r>
  </si>
  <si>
    <t>исходя из фактического поступления</t>
  </si>
  <si>
    <t>исходя из ожидаемого поступления в 2016 году</t>
  </si>
  <si>
    <t xml:space="preserve">Увеличение расходов: мероприятия по проведению оздоровительной кампании детей (средства областного бюджета)+180000 руб., комплексная безопасность образовательных учреждений+77246 руб., повышение энергетической эффективности и обеспечение энергосбережения+10000 руб, мероприятия по работе с детьми и молодежью+7000 руб. </t>
  </si>
  <si>
    <t xml:space="preserve"> Увеличение расходов по предоставлению иных межбюджетных трансфертов (Морачевское СП+80000 руб. заработная плата, начисления на выплаты по оплате труда за июль). </t>
  </si>
  <si>
    <t>Увеличение прочих межбюджетных трансфертов, передаваемых бюджетам муниципальных районов (осуществление первичного воинского учета на территориях, где отсутствуют военные комиссариаты)+1172 руб.</t>
  </si>
  <si>
    <t>Увеличение субвенции на выплату единовременного пособия при всех формах устройства детей, лишенных родительского попечения, в семью. (Закон Брянской области от 25.05.2016 г. №39-З) +28183,74 руб.</t>
  </si>
  <si>
    <t>Увеличение выплаты единовременного пособия при всех формах устройства детей, лишенных родительского попечения, в семью+28183,74 руб.</t>
  </si>
  <si>
    <t xml:space="preserve">                                                                                                    Увеличение ассигнований по заработной плате и начислениям на выплаты по оплате труда инспектору, секретарю комиссии по делам несовершеннолетних и защите их прав  +14459 руб.  (распоряжение администрации Жирятинского района от 27.04.2016 г. №160-р)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</si>
  <si>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+8000000 руб. (уведомление Департамента строительства и архитектуры Брянской области от 18.04.2016 г. №63д), прочие субсидии бюджетам муниципальных районов+180000 руб. (уведомление Департамента образования и науки Брянской области от 13.04.2016 г. №816/7-13)</t>
  </si>
  <si>
    <t>Увеличение расходов по дорожному хозяйству (дорожным фондам) (средства областного бюджета)+8000000 руб.,   увеличение расходов по отделу образования +48558 руб. (приобретение антивирусной программы "Dr. Web"+16038 руб., обучение инструктора по оказанию первой медицинской помощи (предписание по акту проверки инспекции труда)+15000 руб., заправка картриджей+5720 руб., приобретение ГСМ+10000 руб., обучение по охране труда+1800 руб.), увеличение расходов на  осуществление первичного воинского учета на территориях, где отсутствуют военные комиссариаты+1172 руб.                                                                                                  Уменьшение расходов по субвенции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-14459 руб. (услуги связи)</t>
  </si>
  <si>
    <t>Увеличение расходов по общеобразовательным организациям+177196 руб. (техническое обслуживание газового оборудования и газопровода+44934 руб., предрейсовый осмотр водителей+20160 руб., проезд учителей к месту работы и обратно+2102 руб., ГСМ+98000 руб., приобретение запорной арматуры на трубах отопления+12000 руб.)</t>
  </si>
  <si>
    <t>Уплата пени по отделу образования</t>
  </si>
  <si>
    <t>Передвижка между видами расходов по отделу образования с 852 на 853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</si>
</sst>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6"/>
      <name val="Times New Roman"/>
      <family val="1"/>
    </font>
    <font>
      <i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4" fontId="0" fillId="32" borderId="0" xfId="0" applyNumberFormat="1" applyFill="1" applyAlignment="1">
      <alignment vertical="center"/>
    </xf>
    <xf numFmtId="0" fontId="0" fillId="32" borderId="0" xfId="0" applyFill="1" applyAlignment="1">
      <alignment horizontal="left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 indent="2"/>
    </xf>
    <xf numFmtId="0" fontId="0" fillId="32" borderId="0" xfId="0" applyFont="1" applyFill="1" applyAlignment="1">
      <alignment vertical="center"/>
    </xf>
    <xf numFmtId="4" fontId="2" fillId="32" borderId="10" xfId="0" applyNumberFormat="1" applyFont="1" applyFill="1" applyBorder="1" applyAlignment="1">
      <alignment horizontal="left" vertical="center" wrapText="1"/>
    </xf>
    <xf numFmtId="4" fontId="54" fillId="32" borderId="0" xfId="0" applyNumberFormat="1" applyFont="1" applyFill="1" applyAlignment="1">
      <alignment horizontal="center" vertical="center"/>
    </xf>
    <xf numFmtId="0" fontId="54" fillId="32" borderId="0" xfId="0" applyFont="1" applyFill="1" applyAlignment="1">
      <alignment horizontal="center" vertical="center"/>
    </xf>
    <xf numFmtId="4" fontId="55" fillId="32" borderId="0" xfId="0" applyNumberFormat="1" applyFont="1" applyFill="1" applyAlignment="1">
      <alignment horizontal="left" vertical="center"/>
    </xf>
    <xf numFmtId="0" fontId="55" fillId="32" borderId="0" xfId="0" applyFont="1" applyFill="1" applyAlignment="1">
      <alignment horizontal="left" vertical="center"/>
    </xf>
    <xf numFmtId="4" fontId="11" fillId="32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center" vertical="center" wrapText="1" shrinkToFi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left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left" vertical="center" wrapText="1" shrinkToFi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left" vertical="center" wrapText="1"/>
    </xf>
    <xf numFmtId="4" fontId="3" fillId="32" borderId="11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vertical="center" wrapText="1"/>
    </xf>
    <xf numFmtId="4" fontId="55" fillId="32" borderId="0" xfId="0" applyNumberFormat="1" applyFont="1" applyFill="1" applyBorder="1" applyAlignment="1">
      <alignment horizontal="left" vertical="center"/>
    </xf>
    <xf numFmtId="0" fontId="54" fillId="32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="89" zoomScaleNormal="89" zoomScaleSheetLayoutView="68" zoomScalePageLayoutView="0" workbookViewId="0" topLeftCell="D1">
      <pane ySplit="4" topLeftCell="A82" activePane="bottomLeft" state="frozen"/>
      <selection pane="topLeft" activeCell="A1" sqref="A1"/>
      <selection pane="bottomLeft" activeCell="I88" sqref="I88"/>
    </sheetView>
  </sheetViews>
  <sheetFormatPr defaultColWidth="9.140625" defaultRowHeight="15"/>
  <cols>
    <col min="1" max="1" width="61.28125" style="9" customWidth="1"/>
    <col min="2" max="2" width="22.421875" style="9" customWidth="1"/>
    <col min="3" max="3" width="24.8515625" style="9" customWidth="1"/>
    <col min="4" max="4" width="28.00390625" style="9" customWidth="1"/>
    <col min="5" max="5" width="19.140625" style="9" customWidth="1"/>
    <col min="6" max="6" width="20.8515625" style="9" customWidth="1"/>
    <col min="7" max="7" width="18.7109375" style="9" customWidth="1"/>
    <col min="8" max="8" width="20.57421875" style="9" customWidth="1"/>
    <col min="9" max="9" width="64.421875" style="11" customWidth="1"/>
    <col min="10" max="10" width="24.421875" style="23" customWidth="1"/>
    <col min="11" max="11" width="15.421875" style="21" customWidth="1"/>
    <col min="12" max="16384" width="9.140625" style="9" customWidth="1"/>
  </cols>
  <sheetData>
    <row r="1" spans="1:9" ht="31.5" customHeight="1">
      <c r="A1" s="54" t="s">
        <v>110</v>
      </c>
      <c r="B1" s="54"/>
      <c r="C1" s="54"/>
      <c r="D1" s="54"/>
      <c r="E1" s="54"/>
      <c r="F1" s="54"/>
      <c r="G1" s="54"/>
      <c r="H1" s="54"/>
      <c r="I1" s="54"/>
    </row>
    <row r="2" spans="1:9" ht="24.75" customHeight="1">
      <c r="A2" s="12" t="s">
        <v>0</v>
      </c>
      <c r="B2" s="12" t="s">
        <v>40</v>
      </c>
      <c r="C2" s="58" t="s">
        <v>38</v>
      </c>
      <c r="D2" s="58"/>
      <c r="E2" s="58"/>
      <c r="F2" s="58"/>
      <c r="G2" s="58"/>
      <c r="H2" s="58"/>
      <c r="I2" s="59" t="s">
        <v>5</v>
      </c>
    </row>
    <row r="3" spans="1:9" ht="18.75" customHeight="1">
      <c r="A3" s="59" t="s">
        <v>1</v>
      </c>
      <c r="B3" s="48" t="s">
        <v>41</v>
      </c>
      <c r="C3" s="59" t="s">
        <v>42</v>
      </c>
      <c r="D3" s="65" t="s">
        <v>102</v>
      </c>
      <c r="E3" s="62" t="s">
        <v>33</v>
      </c>
      <c r="F3" s="63"/>
      <c r="G3" s="64"/>
      <c r="H3" s="59" t="s">
        <v>34</v>
      </c>
      <c r="I3" s="60"/>
    </row>
    <row r="4" spans="1:9" ht="75" customHeight="1">
      <c r="A4" s="61"/>
      <c r="B4" s="49"/>
      <c r="C4" s="61"/>
      <c r="D4" s="66"/>
      <c r="E4" s="7" t="s">
        <v>2</v>
      </c>
      <c r="F4" s="7" t="s">
        <v>3</v>
      </c>
      <c r="G4" s="7" t="s">
        <v>4</v>
      </c>
      <c r="H4" s="61"/>
      <c r="I4" s="61"/>
    </row>
    <row r="5" spans="1:9" ht="18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0" ht="18.75">
      <c r="A6" s="1" t="s">
        <v>8</v>
      </c>
      <c r="B6" s="4">
        <f aca="true" t="shared" si="0" ref="B6:G6">B7+B18</f>
        <v>131633897.5</v>
      </c>
      <c r="C6" s="4">
        <f t="shared" si="0"/>
        <v>124043537.48</v>
      </c>
      <c r="D6" s="4">
        <f t="shared" si="0"/>
        <v>50721429.410000004</v>
      </c>
      <c r="E6" s="25">
        <f t="shared" si="0"/>
        <v>8609355.74</v>
      </c>
      <c r="F6" s="25">
        <f t="shared" si="0"/>
        <v>0</v>
      </c>
      <c r="G6" s="25">
        <f t="shared" si="0"/>
        <v>8609355.74</v>
      </c>
      <c r="H6" s="25">
        <f>C6+G6</f>
        <v>132652893.22</v>
      </c>
      <c r="I6" s="19"/>
      <c r="J6" s="22"/>
    </row>
    <row r="7" spans="1:10" ht="18.75">
      <c r="A7" s="1" t="s">
        <v>6</v>
      </c>
      <c r="B7" s="4">
        <f aca="true" t="shared" si="1" ref="B7:H7">SUM(B8:B14)</f>
        <v>37264202.129999995</v>
      </c>
      <c r="C7" s="4">
        <f t="shared" si="1"/>
        <v>35859950</v>
      </c>
      <c r="D7" s="4">
        <f t="shared" si="1"/>
        <v>15316609.5</v>
      </c>
      <c r="E7" s="4">
        <f t="shared" si="1"/>
        <v>400000</v>
      </c>
      <c r="F7" s="4">
        <f t="shared" si="1"/>
        <v>0</v>
      </c>
      <c r="G7" s="4">
        <f t="shared" si="1"/>
        <v>400000</v>
      </c>
      <c r="H7" s="4">
        <f t="shared" si="1"/>
        <v>36259950</v>
      </c>
      <c r="I7" s="5"/>
      <c r="J7" s="22"/>
    </row>
    <row r="8" spans="1:10" ht="18.75">
      <c r="A8" s="2" t="s">
        <v>7</v>
      </c>
      <c r="B8" s="3">
        <v>29177448.8</v>
      </c>
      <c r="C8" s="3">
        <v>27867400</v>
      </c>
      <c r="D8" s="3">
        <v>11011593.13</v>
      </c>
      <c r="E8" s="28"/>
      <c r="F8" s="28"/>
      <c r="G8" s="28">
        <f aca="true" t="shared" si="2" ref="G8:G17">SUM(E8:F8)</f>
        <v>0</v>
      </c>
      <c r="H8" s="28">
        <f>C8+G8</f>
        <v>27867400</v>
      </c>
      <c r="I8" s="15"/>
      <c r="J8" s="22"/>
    </row>
    <row r="9" spans="1:10" ht="18.75">
      <c r="A9" s="2" t="s">
        <v>9</v>
      </c>
      <c r="B9" s="3">
        <v>4071623.68</v>
      </c>
      <c r="C9" s="3">
        <v>4309201</v>
      </c>
      <c r="D9" s="3">
        <v>2314091.67</v>
      </c>
      <c r="E9" s="28"/>
      <c r="F9" s="28"/>
      <c r="G9" s="28">
        <f t="shared" si="2"/>
        <v>0</v>
      </c>
      <c r="H9" s="28">
        <f aca="true" t="shared" si="3" ref="H9:H16">C9+G9</f>
        <v>4309201</v>
      </c>
      <c r="I9" s="5"/>
      <c r="J9" s="22"/>
    </row>
    <row r="10" spans="1:10" ht="18.75">
      <c r="A10" s="2" t="s">
        <v>35</v>
      </c>
      <c r="B10" s="3">
        <v>1246788.06</v>
      </c>
      <c r="C10" s="3">
        <v>1393000</v>
      </c>
      <c r="D10" s="3">
        <v>649602.03</v>
      </c>
      <c r="E10" s="28"/>
      <c r="F10" s="28"/>
      <c r="G10" s="28">
        <f t="shared" si="2"/>
        <v>0</v>
      </c>
      <c r="H10" s="28">
        <f t="shared" si="3"/>
        <v>1393000</v>
      </c>
      <c r="I10" s="13"/>
      <c r="J10" s="22"/>
    </row>
    <row r="11" spans="1:10" ht="18.75">
      <c r="A11" s="2" t="s">
        <v>10</v>
      </c>
      <c r="B11" s="3">
        <v>116777.6</v>
      </c>
      <c r="C11" s="3">
        <v>110166</v>
      </c>
      <c r="D11" s="3">
        <v>45486.21</v>
      </c>
      <c r="E11" s="28"/>
      <c r="F11" s="28"/>
      <c r="G11" s="28">
        <f t="shared" si="2"/>
        <v>0</v>
      </c>
      <c r="H11" s="28">
        <f t="shared" si="3"/>
        <v>110166</v>
      </c>
      <c r="I11" s="14"/>
      <c r="J11" s="22"/>
    </row>
    <row r="12" spans="1:10" ht="18.75">
      <c r="A12" s="2" t="s">
        <v>37</v>
      </c>
      <c r="B12" s="3">
        <v>221220.94</v>
      </c>
      <c r="C12" s="3">
        <v>230000</v>
      </c>
      <c r="D12" s="3">
        <v>62140.79</v>
      </c>
      <c r="E12" s="28"/>
      <c r="F12" s="28"/>
      <c r="G12" s="28">
        <f t="shared" si="2"/>
        <v>0</v>
      </c>
      <c r="H12" s="28">
        <f t="shared" si="3"/>
        <v>230000</v>
      </c>
      <c r="I12" s="5"/>
      <c r="J12" s="22"/>
    </row>
    <row r="13" spans="1:10" ht="18.75">
      <c r="A13" s="2" t="s">
        <v>11</v>
      </c>
      <c r="B13" s="3">
        <v>-41778.61</v>
      </c>
      <c r="C13" s="3"/>
      <c r="D13" s="3"/>
      <c r="E13" s="28"/>
      <c r="F13" s="28"/>
      <c r="G13" s="28">
        <f t="shared" si="2"/>
        <v>0</v>
      </c>
      <c r="H13" s="28">
        <f t="shared" si="3"/>
        <v>0</v>
      </c>
      <c r="I13" s="5"/>
      <c r="J13" s="22"/>
    </row>
    <row r="14" spans="1:10" ht="54" customHeight="1">
      <c r="A14" s="16" t="s">
        <v>107</v>
      </c>
      <c r="B14" s="3">
        <v>2472121.66</v>
      </c>
      <c r="C14" s="3">
        <v>1950183</v>
      </c>
      <c r="D14" s="3">
        <v>1233695.67</v>
      </c>
      <c r="E14" s="28">
        <f>E15+E16+E17</f>
        <v>400000</v>
      </c>
      <c r="F14" s="28">
        <f>F15+F16+F17</f>
        <v>0</v>
      </c>
      <c r="G14" s="28">
        <f t="shared" si="2"/>
        <v>400000</v>
      </c>
      <c r="H14" s="28">
        <f t="shared" si="3"/>
        <v>2350183</v>
      </c>
      <c r="I14" s="5"/>
      <c r="J14" s="22"/>
    </row>
    <row r="15" spans="1:10" ht="36.75" customHeight="1">
      <c r="A15" s="2" t="s">
        <v>109</v>
      </c>
      <c r="B15" s="3">
        <v>286353.45</v>
      </c>
      <c r="C15" s="3">
        <v>51000</v>
      </c>
      <c r="D15" s="3">
        <v>272296.06</v>
      </c>
      <c r="E15" s="28">
        <v>354740</v>
      </c>
      <c r="F15" s="28">
        <v>0</v>
      </c>
      <c r="G15" s="28">
        <f t="shared" si="2"/>
        <v>354740</v>
      </c>
      <c r="H15" s="28">
        <f t="shared" si="3"/>
        <v>405740</v>
      </c>
      <c r="I15" s="5" t="s">
        <v>112</v>
      </c>
      <c r="J15" s="22"/>
    </row>
    <row r="16" spans="1:10" ht="76.5" customHeight="1">
      <c r="A16" s="36" t="s">
        <v>108</v>
      </c>
      <c r="B16" s="3">
        <v>59343.86</v>
      </c>
      <c r="C16" s="3">
        <v>0</v>
      </c>
      <c r="D16" s="3">
        <v>45259.5</v>
      </c>
      <c r="E16" s="28">
        <v>45260</v>
      </c>
      <c r="F16" s="28">
        <v>0</v>
      </c>
      <c r="G16" s="28">
        <f t="shared" si="2"/>
        <v>45260</v>
      </c>
      <c r="H16" s="28">
        <f t="shared" si="3"/>
        <v>45260</v>
      </c>
      <c r="I16" s="5" t="s">
        <v>111</v>
      </c>
      <c r="J16" s="22"/>
    </row>
    <row r="17" spans="1:10" ht="26.25" customHeight="1">
      <c r="A17" s="2"/>
      <c r="B17" s="3"/>
      <c r="C17" s="3"/>
      <c r="D17" s="3"/>
      <c r="E17" s="28"/>
      <c r="F17" s="28"/>
      <c r="G17" s="28">
        <f t="shared" si="2"/>
        <v>0</v>
      </c>
      <c r="H17" s="28"/>
      <c r="I17" s="5"/>
      <c r="J17" s="22"/>
    </row>
    <row r="18" spans="1:10" ht="18.75">
      <c r="A18" s="1" t="s">
        <v>31</v>
      </c>
      <c r="B18" s="4">
        <f aca="true" t="shared" si="4" ref="B18:H18">B19+B27+B28+B29</f>
        <v>94369695.37</v>
      </c>
      <c r="C18" s="4">
        <f t="shared" si="4"/>
        <v>88183587.48</v>
      </c>
      <c r="D18" s="4">
        <f t="shared" si="4"/>
        <v>35404819.910000004</v>
      </c>
      <c r="E18" s="4">
        <f t="shared" si="4"/>
        <v>8209355.74</v>
      </c>
      <c r="F18" s="4">
        <f t="shared" si="4"/>
        <v>0</v>
      </c>
      <c r="G18" s="4">
        <f t="shared" si="4"/>
        <v>8209355.74</v>
      </c>
      <c r="H18" s="4">
        <f t="shared" si="4"/>
        <v>96392943.22</v>
      </c>
      <c r="I18" s="5"/>
      <c r="J18" s="22"/>
    </row>
    <row r="19" spans="1:10" ht="47.25" customHeight="1">
      <c r="A19" s="16" t="s">
        <v>36</v>
      </c>
      <c r="B19" s="3">
        <f>B20+B24+B25+B26</f>
        <v>89109508.37</v>
      </c>
      <c r="C19" s="3">
        <f aca="true" t="shared" si="5" ref="C19:H19">C20+C24+C25</f>
        <v>83187904.48</v>
      </c>
      <c r="D19" s="3">
        <f>D20+D24+D25+D26</f>
        <v>33433422.82</v>
      </c>
      <c r="E19" s="28">
        <f t="shared" si="5"/>
        <v>8208183.74</v>
      </c>
      <c r="F19" s="28">
        <f t="shared" si="5"/>
        <v>0</v>
      </c>
      <c r="G19" s="28">
        <f t="shared" si="5"/>
        <v>8208183.74</v>
      </c>
      <c r="H19" s="28">
        <f t="shared" si="5"/>
        <v>91396088.22</v>
      </c>
      <c r="I19" s="5"/>
      <c r="J19" s="22"/>
    </row>
    <row r="20" spans="1:10" ht="20.25">
      <c r="A20" s="16" t="s">
        <v>19</v>
      </c>
      <c r="B20" s="3">
        <f>B21+B22+B23</f>
        <v>17349500</v>
      </c>
      <c r="C20" s="3">
        <f aca="true" t="shared" si="6" ref="C20:H20">C21+C22+C23</f>
        <v>9331000</v>
      </c>
      <c r="D20" s="3">
        <f t="shared" si="6"/>
        <v>3887916</v>
      </c>
      <c r="E20" s="3">
        <f t="shared" si="6"/>
        <v>0</v>
      </c>
      <c r="F20" s="3">
        <f t="shared" si="6"/>
        <v>0</v>
      </c>
      <c r="G20" s="3">
        <f>G21+G22+G23</f>
        <v>0</v>
      </c>
      <c r="H20" s="3">
        <f t="shared" si="6"/>
        <v>9331000</v>
      </c>
      <c r="I20" s="5"/>
      <c r="J20" s="22"/>
    </row>
    <row r="21" spans="1:10" ht="40.5">
      <c r="A21" s="17" t="s">
        <v>12</v>
      </c>
      <c r="B21" s="8">
        <v>4959900</v>
      </c>
      <c r="C21" s="8">
        <v>1401000</v>
      </c>
      <c r="D21" s="8">
        <v>583750</v>
      </c>
      <c r="E21" s="28"/>
      <c r="F21" s="28"/>
      <c r="G21" s="28">
        <f>E21+F21</f>
        <v>0</v>
      </c>
      <c r="H21" s="28">
        <f>C21+G21</f>
        <v>1401000</v>
      </c>
      <c r="I21" s="5"/>
      <c r="J21" s="22"/>
    </row>
    <row r="22" spans="1:11" ht="40.5">
      <c r="A22" s="17" t="s">
        <v>13</v>
      </c>
      <c r="B22" s="8">
        <v>12389600</v>
      </c>
      <c r="C22" s="8">
        <v>7930000</v>
      </c>
      <c r="D22" s="8">
        <v>3304166</v>
      </c>
      <c r="E22" s="28"/>
      <c r="F22" s="28"/>
      <c r="G22" s="28">
        <f aca="true" t="shared" si="7" ref="G22:G29">E22+F22</f>
        <v>0</v>
      </c>
      <c r="H22" s="28">
        <f aca="true" t="shared" si="8" ref="H22:H29">C22+G22</f>
        <v>7930000</v>
      </c>
      <c r="I22" s="5"/>
      <c r="J22" s="45"/>
      <c r="K22" s="46"/>
    </row>
    <row r="23" spans="1:11" ht="20.25">
      <c r="A23" s="17" t="s">
        <v>106</v>
      </c>
      <c r="B23" s="8"/>
      <c r="C23" s="8"/>
      <c r="D23" s="8"/>
      <c r="E23" s="28"/>
      <c r="F23" s="28"/>
      <c r="G23" s="28">
        <f t="shared" si="7"/>
        <v>0</v>
      </c>
      <c r="H23" s="28">
        <f t="shared" si="8"/>
        <v>0</v>
      </c>
      <c r="I23" s="42"/>
      <c r="J23" s="45"/>
      <c r="K23" s="46"/>
    </row>
    <row r="24" spans="1:11" ht="170.25" customHeight="1">
      <c r="A24" s="16" t="s">
        <v>14</v>
      </c>
      <c r="B24" s="3">
        <v>4874878</v>
      </c>
      <c r="C24" s="3">
        <v>6969890.2</v>
      </c>
      <c r="D24" s="3">
        <v>4039619.43</v>
      </c>
      <c r="E24" s="28">
        <v>8180000</v>
      </c>
      <c r="F24" s="28"/>
      <c r="G24" s="28">
        <f t="shared" si="7"/>
        <v>8180000</v>
      </c>
      <c r="H24" s="41">
        <f t="shared" si="8"/>
        <v>15149890.2</v>
      </c>
      <c r="I24" s="44" t="s">
        <v>119</v>
      </c>
      <c r="J24" s="53"/>
      <c r="K24" s="53"/>
    </row>
    <row r="25" spans="1:11" ht="93.75">
      <c r="A25" s="16" t="s">
        <v>15</v>
      </c>
      <c r="B25" s="3">
        <v>66690982.87</v>
      </c>
      <c r="C25" s="3">
        <v>66887014.28</v>
      </c>
      <c r="D25" s="3">
        <v>25505887.39</v>
      </c>
      <c r="E25" s="28">
        <v>28183.74</v>
      </c>
      <c r="F25" s="28"/>
      <c r="G25" s="28">
        <f t="shared" si="7"/>
        <v>28183.74</v>
      </c>
      <c r="H25" s="28">
        <f t="shared" si="8"/>
        <v>66915198.02</v>
      </c>
      <c r="I25" s="43" t="s">
        <v>116</v>
      </c>
      <c r="J25" s="45"/>
      <c r="K25" s="46"/>
    </row>
    <row r="26" spans="1:10" ht="20.25">
      <c r="A26" s="16" t="s">
        <v>16</v>
      </c>
      <c r="B26" s="3">
        <v>194147.5</v>
      </c>
      <c r="C26" s="3">
        <v>0</v>
      </c>
      <c r="D26" s="3">
        <v>0</v>
      </c>
      <c r="E26" s="28"/>
      <c r="F26" s="28"/>
      <c r="G26" s="28">
        <f t="shared" si="7"/>
        <v>0</v>
      </c>
      <c r="H26" s="28">
        <f t="shared" si="8"/>
        <v>0</v>
      </c>
      <c r="I26" s="5"/>
      <c r="J26" s="22"/>
    </row>
    <row r="27" spans="1:10" ht="93.75">
      <c r="A27" s="16" t="s">
        <v>32</v>
      </c>
      <c r="B27" s="3">
        <v>5262832</v>
      </c>
      <c r="C27" s="3">
        <v>4995683</v>
      </c>
      <c r="D27" s="3">
        <v>1976189.09</v>
      </c>
      <c r="E27" s="28">
        <v>1172</v>
      </c>
      <c r="F27" s="28"/>
      <c r="G27" s="28">
        <f t="shared" si="7"/>
        <v>1172</v>
      </c>
      <c r="H27" s="28">
        <f t="shared" si="8"/>
        <v>4996855</v>
      </c>
      <c r="I27" s="5" t="s">
        <v>115</v>
      </c>
      <c r="J27" s="22"/>
    </row>
    <row r="28" spans="1:10" ht="59.25" customHeight="1">
      <c r="A28" s="16" t="s">
        <v>104</v>
      </c>
      <c r="B28" s="3"/>
      <c r="C28" s="3"/>
      <c r="D28" s="3"/>
      <c r="E28" s="28"/>
      <c r="F28" s="28"/>
      <c r="G28" s="28">
        <f t="shared" si="7"/>
        <v>0</v>
      </c>
      <c r="H28" s="28">
        <f t="shared" si="8"/>
        <v>0</v>
      </c>
      <c r="I28" s="5"/>
      <c r="J28" s="22"/>
    </row>
    <row r="29" spans="1:10" ht="60.75">
      <c r="A29" s="16" t="s">
        <v>103</v>
      </c>
      <c r="B29" s="3">
        <v>-2645</v>
      </c>
      <c r="C29" s="3"/>
      <c r="D29" s="3">
        <v>-4792</v>
      </c>
      <c r="E29" s="28"/>
      <c r="F29" s="28"/>
      <c r="G29" s="28">
        <f t="shared" si="7"/>
        <v>0</v>
      </c>
      <c r="H29" s="28">
        <f t="shared" si="8"/>
        <v>0</v>
      </c>
      <c r="I29" s="5"/>
      <c r="J29" s="22"/>
    </row>
    <row r="30" spans="1:10" ht="18.75">
      <c r="A30" s="33" t="s">
        <v>17</v>
      </c>
      <c r="B30" s="34">
        <f>B6</f>
        <v>131633897.5</v>
      </c>
      <c r="C30" s="34">
        <f aca="true" t="shared" si="9" ref="C30:H30">C6</f>
        <v>124043537.48</v>
      </c>
      <c r="D30" s="34">
        <f t="shared" si="9"/>
        <v>50721429.410000004</v>
      </c>
      <c r="E30" s="34">
        <f t="shared" si="9"/>
        <v>8609355.74</v>
      </c>
      <c r="F30" s="34">
        <f t="shared" si="9"/>
        <v>0</v>
      </c>
      <c r="G30" s="34">
        <f t="shared" si="9"/>
        <v>8609355.74</v>
      </c>
      <c r="H30" s="34">
        <f t="shared" si="9"/>
        <v>132652893.22</v>
      </c>
      <c r="I30" s="5"/>
      <c r="J30" s="22"/>
    </row>
    <row r="31" spans="1:10" ht="18.75">
      <c r="A31" s="55" t="s">
        <v>18</v>
      </c>
      <c r="B31" s="56"/>
      <c r="C31" s="56"/>
      <c r="D31" s="56"/>
      <c r="E31" s="56"/>
      <c r="F31" s="56"/>
      <c r="G31" s="56"/>
      <c r="H31" s="57"/>
      <c r="I31" s="2"/>
      <c r="J31" s="22"/>
    </row>
    <row r="32" spans="1:11" s="18" customFormat="1" ht="18.75">
      <c r="A32" s="1" t="s">
        <v>39</v>
      </c>
      <c r="B32" s="4">
        <f aca="true" t="shared" si="10" ref="B32:H32">SUM(B33:B91)</f>
        <v>129829670.27000001</v>
      </c>
      <c r="C32" s="4">
        <f t="shared" si="10"/>
        <v>127776660.94</v>
      </c>
      <c r="D32" s="4">
        <f t="shared" si="10"/>
        <v>52215828.94</v>
      </c>
      <c r="E32" s="4">
        <f t="shared" si="10"/>
        <v>8623924.74</v>
      </c>
      <c r="F32" s="4">
        <f t="shared" si="10"/>
        <v>-14569</v>
      </c>
      <c r="G32" s="4">
        <f t="shared" si="10"/>
        <v>8609355.74</v>
      </c>
      <c r="H32" s="4">
        <f t="shared" si="10"/>
        <v>136386016.68</v>
      </c>
      <c r="I32" s="19"/>
      <c r="J32" s="22"/>
      <c r="K32" s="21"/>
    </row>
    <row r="33" spans="1:10" ht="30" customHeight="1">
      <c r="A33" s="32" t="s">
        <v>44</v>
      </c>
      <c r="B33" s="27">
        <v>11040865.44</v>
      </c>
      <c r="C33" s="3">
        <v>7397969</v>
      </c>
      <c r="D33" s="3">
        <v>3300552.38</v>
      </c>
      <c r="E33" s="3"/>
      <c r="F33" s="3"/>
      <c r="G33" s="3">
        <f>SUM(E33:F33)</f>
        <v>0</v>
      </c>
      <c r="H33" s="3">
        <f>C33+G33</f>
        <v>7397969</v>
      </c>
      <c r="I33" s="50" t="s">
        <v>118</v>
      </c>
      <c r="J33" s="22"/>
    </row>
    <row r="34" spans="1:10" ht="39.75" customHeight="1">
      <c r="A34" s="32" t="s">
        <v>45</v>
      </c>
      <c r="B34" s="27">
        <v>37208.06</v>
      </c>
      <c r="C34" s="3">
        <v>3300</v>
      </c>
      <c r="D34" s="3">
        <v>690</v>
      </c>
      <c r="E34" s="3"/>
      <c r="F34" s="3"/>
      <c r="G34" s="3">
        <f aca="true" t="shared" si="11" ref="G34:G91">SUM(E34:F34)</f>
        <v>0</v>
      </c>
      <c r="H34" s="3">
        <f aca="true" t="shared" si="12" ref="H34:H91">C34+G34</f>
        <v>3300</v>
      </c>
      <c r="I34" s="51"/>
      <c r="J34" s="22"/>
    </row>
    <row r="35" spans="1:10" ht="90" customHeight="1">
      <c r="A35" s="32" t="s">
        <v>46</v>
      </c>
      <c r="B35" s="27"/>
      <c r="C35" s="3"/>
      <c r="D35" s="3"/>
      <c r="E35" s="3"/>
      <c r="F35" s="3"/>
      <c r="G35" s="3">
        <f t="shared" si="11"/>
        <v>0</v>
      </c>
      <c r="H35" s="3">
        <f t="shared" si="12"/>
        <v>0</v>
      </c>
      <c r="I35" s="51"/>
      <c r="J35" s="22"/>
    </row>
    <row r="36" spans="1:10" ht="82.5" customHeight="1">
      <c r="A36" s="32" t="s">
        <v>47</v>
      </c>
      <c r="B36" s="27"/>
      <c r="C36" s="3">
        <v>2093986</v>
      </c>
      <c r="D36" s="3">
        <v>842673.24</v>
      </c>
      <c r="E36" s="3"/>
      <c r="F36" s="3"/>
      <c r="G36" s="3">
        <f t="shared" si="11"/>
        <v>0</v>
      </c>
      <c r="H36" s="3">
        <f t="shared" si="12"/>
        <v>2093986</v>
      </c>
      <c r="I36" s="51"/>
      <c r="J36" s="22"/>
    </row>
    <row r="37" spans="1:10" ht="42.75" customHeight="1">
      <c r="A37" s="32" t="s">
        <v>48</v>
      </c>
      <c r="B37" s="27">
        <v>15108529.22</v>
      </c>
      <c r="C37" s="3">
        <v>10103631</v>
      </c>
      <c r="D37" s="3">
        <v>4358786.92</v>
      </c>
      <c r="E37" s="3">
        <v>11105</v>
      </c>
      <c r="F37" s="3"/>
      <c r="G37" s="3">
        <f t="shared" si="11"/>
        <v>11105</v>
      </c>
      <c r="H37" s="3">
        <f t="shared" si="12"/>
        <v>10114736</v>
      </c>
      <c r="I37" s="51"/>
      <c r="J37" s="22"/>
    </row>
    <row r="38" spans="1:10" ht="72.75" customHeight="1">
      <c r="A38" s="32" t="s">
        <v>49</v>
      </c>
      <c r="B38" s="27">
        <v>14856</v>
      </c>
      <c r="C38" s="3">
        <v>28880</v>
      </c>
      <c r="D38" s="3">
        <v>5817</v>
      </c>
      <c r="E38" s="3"/>
      <c r="F38" s="3"/>
      <c r="G38" s="3">
        <f t="shared" si="11"/>
        <v>0</v>
      </c>
      <c r="H38" s="3">
        <f t="shared" si="12"/>
        <v>28880</v>
      </c>
      <c r="I38" s="51"/>
      <c r="J38" s="22"/>
    </row>
    <row r="39" spans="1:10" ht="105" customHeight="1">
      <c r="A39" s="32" t="s">
        <v>50</v>
      </c>
      <c r="B39" s="27"/>
      <c r="C39" s="3"/>
      <c r="D39" s="3"/>
      <c r="E39" s="3"/>
      <c r="F39" s="3"/>
      <c r="G39" s="3">
        <f t="shared" si="11"/>
        <v>0</v>
      </c>
      <c r="H39" s="3">
        <f t="shared" si="12"/>
        <v>0</v>
      </c>
      <c r="I39" s="51"/>
      <c r="J39" s="22"/>
    </row>
    <row r="40" spans="1:10" ht="84.75" customHeight="1">
      <c r="A40" s="32" t="s">
        <v>51</v>
      </c>
      <c r="B40" s="27"/>
      <c r="C40" s="3">
        <v>2912033</v>
      </c>
      <c r="D40" s="3">
        <v>1158856.39</v>
      </c>
      <c r="E40" s="3">
        <v>3354</v>
      </c>
      <c r="F40" s="3"/>
      <c r="G40" s="3">
        <f t="shared" si="11"/>
        <v>3354</v>
      </c>
      <c r="H40" s="3">
        <f t="shared" si="12"/>
        <v>2915387</v>
      </c>
      <c r="I40" s="52"/>
      <c r="J40" s="22"/>
    </row>
    <row r="41" spans="1:10" ht="74.25" customHeight="1">
      <c r="A41" s="32" t="s">
        <v>52</v>
      </c>
      <c r="B41" s="27"/>
      <c r="C41" s="3"/>
      <c r="D41" s="3"/>
      <c r="E41" s="3"/>
      <c r="F41" s="3"/>
      <c r="G41" s="3">
        <f t="shared" si="11"/>
        <v>0</v>
      </c>
      <c r="H41" s="3">
        <f t="shared" si="12"/>
        <v>0</v>
      </c>
      <c r="I41" s="31"/>
      <c r="J41" s="22"/>
    </row>
    <row r="42" spans="1:10" ht="46.5" customHeight="1">
      <c r="A42" s="32" t="s">
        <v>53</v>
      </c>
      <c r="B42" s="27"/>
      <c r="C42" s="3"/>
      <c r="D42" s="3"/>
      <c r="E42" s="3"/>
      <c r="F42" s="3"/>
      <c r="G42" s="3">
        <f t="shared" si="11"/>
        <v>0</v>
      </c>
      <c r="H42" s="3">
        <f t="shared" si="12"/>
        <v>0</v>
      </c>
      <c r="I42" s="30"/>
      <c r="J42" s="22"/>
    </row>
    <row r="43" spans="1:10" ht="60.75" customHeight="1">
      <c r="A43" s="32" t="s">
        <v>54</v>
      </c>
      <c r="B43" s="27"/>
      <c r="C43" s="3"/>
      <c r="D43" s="3"/>
      <c r="E43" s="3"/>
      <c r="F43" s="3"/>
      <c r="G43" s="3">
        <f t="shared" si="11"/>
        <v>0</v>
      </c>
      <c r="H43" s="3">
        <f t="shared" si="12"/>
        <v>0</v>
      </c>
      <c r="I43" s="30"/>
      <c r="J43" s="22"/>
    </row>
    <row r="44" spans="1:10" ht="69.75" customHeight="1">
      <c r="A44" s="32" t="s">
        <v>55</v>
      </c>
      <c r="B44" s="27"/>
      <c r="C44" s="3"/>
      <c r="D44" s="3"/>
      <c r="E44" s="3"/>
      <c r="F44" s="3"/>
      <c r="G44" s="3">
        <f t="shared" si="11"/>
        <v>0</v>
      </c>
      <c r="H44" s="3">
        <f t="shared" si="12"/>
        <v>0</v>
      </c>
      <c r="I44" s="30"/>
      <c r="J44" s="22"/>
    </row>
    <row r="45" spans="1:11" ht="231" customHeight="1">
      <c r="A45" s="32" t="s">
        <v>56</v>
      </c>
      <c r="B45" s="27">
        <v>15939208.5</v>
      </c>
      <c r="C45" s="3">
        <v>17765821.98</v>
      </c>
      <c r="D45" s="3">
        <v>5698216.52</v>
      </c>
      <c r="E45" s="3">
        <v>8049730</v>
      </c>
      <c r="F45" s="3">
        <v>-14459</v>
      </c>
      <c r="G45" s="3">
        <f>SUM(E45:F45)</f>
        <v>8035271</v>
      </c>
      <c r="H45" s="3">
        <f t="shared" si="12"/>
        <v>25801092.98</v>
      </c>
      <c r="I45" s="47" t="s">
        <v>120</v>
      </c>
      <c r="J45" s="22"/>
      <c r="K45" s="20"/>
    </row>
    <row r="46" spans="1:11" ht="109.5" customHeight="1">
      <c r="A46" s="32" t="s">
        <v>57</v>
      </c>
      <c r="B46" s="27"/>
      <c r="C46" s="3"/>
      <c r="D46" s="3"/>
      <c r="E46" s="3"/>
      <c r="F46" s="3"/>
      <c r="G46" s="3">
        <f t="shared" si="11"/>
        <v>0</v>
      </c>
      <c r="H46" s="3">
        <f t="shared" si="12"/>
        <v>0</v>
      </c>
      <c r="I46" s="39"/>
      <c r="J46" s="22"/>
      <c r="K46" s="20"/>
    </row>
    <row r="47" spans="1:11" ht="50.25" customHeight="1">
      <c r="A47" s="32" t="s">
        <v>58</v>
      </c>
      <c r="B47" s="27"/>
      <c r="C47" s="3"/>
      <c r="D47" s="3"/>
      <c r="E47" s="3"/>
      <c r="F47" s="3"/>
      <c r="G47" s="3">
        <f t="shared" si="11"/>
        <v>0</v>
      </c>
      <c r="H47" s="3">
        <f t="shared" si="12"/>
        <v>0</v>
      </c>
      <c r="I47" s="40"/>
      <c r="J47" s="22"/>
      <c r="K47" s="20"/>
    </row>
    <row r="48" spans="1:11" ht="45" customHeight="1">
      <c r="A48" s="32" t="s">
        <v>59</v>
      </c>
      <c r="B48" s="27"/>
      <c r="C48" s="3"/>
      <c r="D48" s="3"/>
      <c r="E48" s="3"/>
      <c r="F48" s="3"/>
      <c r="G48" s="3">
        <f t="shared" si="11"/>
        <v>0</v>
      </c>
      <c r="H48" s="3">
        <f t="shared" si="12"/>
        <v>0</v>
      </c>
      <c r="I48" s="29"/>
      <c r="J48" s="22"/>
      <c r="K48" s="20"/>
    </row>
    <row r="49" spans="1:11" ht="71.25" customHeight="1">
      <c r="A49" s="32" t="s">
        <v>60</v>
      </c>
      <c r="B49" s="27">
        <v>3529346.9</v>
      </c>
      <c r="C49" s="3">
        <v>3620204.16</v>
      </c>
      <c r="D49" s="3">
        <v>1518081.06</v>
      </c>
      <c r="E49" s="3">
        <v>28183.74</v>
      </c>
      <c r="F49" s="3"/>
      <c r="G49" s="3">
        <f t="shared" si="11"/>
        <v>28183.74</v>
      </c>
      <c r="H49" s="3">
        <f t="shared" si="12"/>
        <v>3648387.9000000004</v>
      </c>
      <c r="I49" s="37" t="s">
        <v>117</v>
      </c>
      <c r="J49" s="22"/>
      <c r="K49" s="20"/>
    </row>
    <row r="50" spans="1:11" ht="71.25" customHeight="1">
      <c r="A50" s="32" t="s">
        <v>61</v>
      </c>
      <c r="B50" s="27"/>
      <c r="C50" s="3"/>
      <c r="D50" s="3"/>
      <c r="E50" s="3"/>
      <c r="F50" s="3"/>
      <c r="G50" s="3">
        <f t="shared" si="11"/>
        <v>0</v>
      </c>
      <c r="H50" s="3">
        <f t="shared" si="12"/>
        <v>0</v>
      </c>
      <c r="I50" s="29"/>
      <c r="J50" s="22"/>
      <c r="K50" s="20"/>
    </row>
    <row r="51" spans="1:11" ht="66" customHeight="1">
      <c r="A51" s="32" t="s">
        <v>62</v>
      </c>
      <c r="B51" s="27">
        <v>1650819.6</v>
      </c>
      <c r="C51" s="3">
        <v>1674666</v>
      </c>
      <c r="D51" s="3">
        <v>680141.2</v>
      </c>
      <c r="E51" s="3"/>
      <c r="F51" s="3"/>
      <c r="G51" s="3">
        <f t="shared" si="11"/>
        <v>0</v>
      </c>
      <c r="H51" s="3">
        <f t="shared" si="12"/>
        <v>1674666</v>
      </c>
      <c r="I51" s="38"/>
      <c r="J51" s="22"/>
      <c r="K51" s="20"/>
    </row>
    <row r="52" spans="1:11" ht="43.5" customHeight="1">
      <c r="A52" s="32" t="s">
        <v>63</v>
      </c>
      <c r="B52" s="27">
        <v>702000</v>
      </c>
      <c r="C52" s="3">
        <v>144000</v>
      </c>
      <c r="D52" s="3"/>
      <c r="E52" s="3"/>
      <c r="F52" s="3"/>
      <c r="G52" s="3">
        <f t="shared" si="11"/>
        <v>0</v>
      </c>
      <c r="H52" s="3">
        <f t="shared" si="12"/>
        <v>144000</v>
      </c>
      <c r="I52" s="29"/>
      <c r="J52" s="22"/>
      <c r="K52" s="20"/>
    </row>
    <row r="53" spans="1:11" ht="74.25" customHeight="1">
      <c r="A53" s="32" t="s">
        <v>64</v>
      </c>
      <c r="B53" s="27">
        <v>9500</v>
      </c>
      <c r="C53" s="3">
        <v>1164400</v>
      </c>
      <c r="D53" s="3">
        <v>449623.26</v>
      </c>
      <c r="E53" s="3"/>
      <c r="F53" s="3"/>
      <c r="G53" s="3">
        <f t="shared" si="11"/>
        <v>0</v>
      </c>
      <c r="H53" s="3">
        <f t="shared" si="12"/>
        <v>1164400</v>
      </c>
      <c r="I53" s="29"/>
      <c r="J53" s="22"/>
      <c r="K53" s="20"/>
    </row>
    <row r="54" spans="1:11" ht="27.75" customHeight="1">
      <c r="A54" s="32" t="s">
        <v>65</v>
      </c>
      <c r="B54" s="27"/>
      <c r="C54" s="3"/>
      <c r="D54" s="3"/>
      <c r="E54" s="3"/>
      <c r="F54" s="3"/>
      <c r="G54" s="3">
        <f t="shared" si="11"/>
        <v>0</v>
      </c>
      <c r="H54" s="3">
        <f t="shared" si="12"/>
        <v>0</v>
      </c>
      <c r="I54" s="29"/>
      <c r="J54" s="22"/>
      <c r="K54" s="20"/>
    </row>
    <row r="55" spans="1:11" ht="27.75" customHeight="1">
      <c r="A55" s="32" t="s">
        <v>66</v>
      </c>
      <c r="B55" s="27"/>
      <c r="C55" s="3"/>
      <c r="D55" s="3"/>
      <c r="E55" s="3"/>
      <c r="F55" s="3"/>
      <c r="G55" s="3">
        <f t="shared" si="11"/>
        <v>0</v>
      </c>
      <c r="H55" s="3">
        <f t="shared" si="12"/>
        <v>0</v>
      </c>
      <c r="I55" s="29"/>
      <c r="J55" s="22"/>
      <c r="K55" s="20"/>
    </row>
    <row r="56" spans="1:11" ht="26.25" customHeight="1">
      <c r="A56" s="32" t="s">
        <v>67</v>
      </c>
      <c r="B56" s="27"/>
      <c r="C56" s="3"/>
      <c r="D56" s="3"/>
      <c r="E56" s="3"/>
      <c r="F56" s="3"/>
      <c r="G56" s="3">
        <f t="shared" si="11"/>
        <v>0</v>
      </c>
      <c r="H56" s="3">
        <f t="shared" si="12"/>
        <v>0</v>
      </c>
      <c r="I56" s="24"/>
      <c r="J56" s="22"/>
      <c r="K56" s="20"/>
    </row>
    <row r="57" spans="1:11" ht="26.25" customHeight="1">
      <c r="A57" s="32" t="s">
        <v>68</v>
      </c>
      <c r="B57" s="27"/>
      <c r="C57" s="3"/>
      <c r="D57" s="3"/>
      <c r="E57" s="3"/>
      <c r="F57" s="3"/>
      <c r="G57" s="3">
        <f t="shared" si="11"/>
        <v>0</v>
      </c>
      <c r="H57" s="3">
        <f t="shared" si="12"/>
        <v>0</v>
      </c>
      <c r="I57" s="24"/>
      <c r="J57" s="22"/>
      <c r="K57" s="20"/>
    </row>
    <row r="58" spans="1:11" ht="84.75" customHeight="1">
      <c r="A58" s="32" t="s">
        <v>69</v>
      </c>
      <c r="B58" s="27"/>
      <c r="C58" s="3"/>
      <c r="D58" s="3"/>
      <c r="E58" s="3"/>
      <c r="F58" s="3"/>
      <c r="G58" s="3">
        <f t="shared" si="11"/>
        <v>0</v>
      </c>
      <c r="H58" s="3">
        <f t="shared" si="12"/>
        <v>0</v>
      </c>
      <c r="I58" s="5"/>
      <c r="J58" s="22"/>
      <c r="K58" s="20"/>
    </row>
    <row r="59" spans="1:11" ht="63.75" customHeight="1">
      <c r="A59" s="32" t="s">
        <v>70</v>
      </c>
      <c r="B59" s="27">
        <v>923378.6</v>
      </c>
      <c r="C59" s="3">
        <v>300000</v>
      </c>
      <c r="D59" s="3"/>
      <c r="E59" s="3"/>
      <c r="F59" s="3"/>
      <c r="G59" s="3">
        <f t="shared" si="11"/>
        <v>0</v>
      </c>
      <c r="H59" s="3">
        <f t="shared" si="12"/>
        <v>300000</v>
      </c>
      <c r="I59" s="29"/>
      <c r="J59" s="22"/>
      <c r="K59" s="20"/>
    </row>
    <row r="60" spans="1:11" ht="51" customHeight="1">
      <c r="A60" s="32" t="s">
        <v>71</v>
      </c>
      <c r="B60" s="27"/>
      <c r="C60" s="3"/>
      <c r="D60" s="3"/>
      <c r="E60" s="3"/>
      <c r="F60" s="3"/>
      <c r="G60" s="3">
        <f t="shared" si="11"/>
        <v>0</v>
      </c>
      <c r="H60" s="3">
        <f t="shared" si="12"/>
        <v>0</v>
      </c>
      <c r="I60" s="29"/>
      <c r="J60" s="22"/>
      <c r="K60" s="20"/>
    </row>
    <row r="61" spans="1:11" ht="161.25" customHeight="1">
      <c r="A61" s="32" t="s">
        <v>43</v>
      </c>
      <c r="B61" s="27"/>
      <c r="C61" s="3"/>
      <c r="D61" s="3"/>
      <c r="E61" s="3"/>
      <c r="F61" s="3"/>
      <c r="G61" s="3">
        <f t="shared" si="11"/>
        <v>0</v>
      </c>
      <c r="H61" s="3">
        <f t="shared" si="12"/>
        <v>0</v>
      </c>
      <c r="I61" s="29"/>
      <c r="J61" s="22"/>
      <c r="K61" s="20"/>
    </row>
    <row r="62" spans="1:11" ht="93.75" customHeight="1">
      <c r="A62" s="32" t="s">
        <v>72</v>
      </c>
      <c r="B62" s="27"/>
      <c r="C62" s="3"/>
      <c r="D62" s="3"/>
      <c r="E62" s="3"/>
      <c r="F62" s="3"/>
      <c r="G62" s="3">
        <f t="shared" si="11"/>
        <v>0</v>
      </c>
      <c r="H62" s="3">
        <f t="shared" si="12"/>
        <v>0</v>
      </c>
      <c r="I62" s="29"/>
      <c r="J62" s="22"/>
      <c r="K62" s="20"/>
    </row>
    <row r="63" spans="1:11" ht="31.5" customHeight="1">
      <c r="A63" s="32" t="s">
        <v>73</v>
      </c>
      <c r="B63" s="27"/>
      <c r="C63" s="3"/>
      <c r="D63" s="3"/>
      <c r="E63" s="3"/>
      <c r="F63" s="3"/>
      <c r="G63" s="3">
        <f t="shared" si="11"/>
        <v>0</v>
      </c>
      <c r="H63" s="3">
        <f t="shared" si="12"/>
        <v>0</v>
      </c>
      <c r="I63" s="29"/>
      <c r="J63" s="22"/>
      <c r="K63" s="20"/>
    </row>
    <row r="64" spans="1:11" ht="39.75" customHeight="1">
      <c r="A64" s="32" t="s">
        <v>74</v>
      </c>
      <c r="B64" s="27">
        <v>2178000</v>
      </c>
      <c r="C64" s="3">
        <v>2188000</v>
      </c>
      <c r="D64" s="3">
        <v>911666</v>
      </c>
      <c r="E64" s="3"/>
      <c r="F64" s="3"/>
      <c r="G64" s="3">
        <f t="shared" si="11"/>
        <v>0</v>
      </c>
      <c r="H64" s="3">
        <f t="shared" si="12"/>
        <v>2188000</v>
      </c>
      <c r="I64" s="5"/>
      <c r="J64" s="22"/>
      <c r="K64" s="20"/>
    </row>
    <row r="65" spans="1:11" ht="30" customHeight="1">
      <c r="A65" s="32" t="s">
        <v>75</v>
      </c>
      <c r="B65" s="27">
        <v>3344100</v>
      </c>
      <c r="C65" s="3">
        <v>1323000</v>
      </c>
      <c r="D65" s="3">
        <v>551250</v>
      </c>
      <c r="E65" s="3"/>
      <c r="F65" s="3"/>
      <c r="G65" s="3">
        <f t="shared" si="11"/>
        <v>0</v>
      </c>
      <c r="H65" s="3">
        <f t="shared" si="12"/>
        <v>1323000</v>
      </c>
      <c r="I65" s="5"/>
      <c r="J65" s="22"/>
      <c r="K65" s="20"/>
    </row>
    <row r="66" spans="1:11" ht="30" customHeight="1">
      <c r="A66" s="32" t="s">
        <v>76</v>
      </c>
      <c r="B66" s="27"/>
      <c r="C66" s="3"/>
      <c r="D66" s="3"/>
      <c r="E66" s="3"/>
      <c r="F66" s="3"/>
      <c r="G66" s="3">
        <f t="shared" si="11"/>
        <v>0</v>
      </c>
      <c r="H66" s="3">
        <f t="shared" si="12"/>
        <v>0</v>
      </c>
      <c r="I66" s="5"/>
      <c r="J66" s="22"/>
      <c r="K66" s="20"/>
    </row>
    <row r="67" spans="1:11" ht="87.75" customHeight="1">
      <c r="A67" s="32" t="s">
        <v>77</v>
      </c>
      <c r="B67" s="27"/>
      <c r="C67" s="3"/>
      <c r="D67" s="3"/>
      <c r="E67" s="3"/>
      <c r="F67" s="3"/>
      <c r="G67" s="3">
        <f t="shared" si="11"/>
        <v>0</v>
      </c>
      <c r="H67" s="3">
        <f t="shared" si="12"/>
        <v>0</v>
      </c>
      <c r="I67" s="5"/>
      <c r="J67" s="22"/>
      <c r="K67" s="20"/>
    </row>
    <row r="68" spans="1:11" ht="72.75" customHeight="1">
      <c r="A68" s="32" t="s">
        <v>78</v>
      </c>
      <c r="B68" s="27"/>
      <c r="C68" s="3"/>
      <c r="D68" s="3"/>
      <c r="E68" s="3"/>
      <c r="F68" s="3"/>
      <c r="G68" s="3">
        <f t="shared" si="11"/>
        <v>0</v>
      </c>
      <c r="H68" s="3">
        <f t="shared" si="12"/>
        <v>0</v>
      </c>
      <c r="I68" s="5"/>
      <c r="J68" s="22"/>
      <c r="K68" s="20"/>
    </row>
    <row r="69" spans="1:11" ht="33" customHeight="1">
      <c r="A69" s="32" t="s">
        <v>79</v>
      </c>
      <c r="B69" s="27">
        <v>300012</v>
      </c>
      <c r="C69" s="3">
        <v>345625</v>
      </c>
      <c r="D69" s="3">
        <v>153224.09</v>
      </c>
      <c r="E69" s="3"/>
      <c r="F69" s="3"/>
      <c r="G69" s="3">
        <f t="shared" si="11"/>
        <v>0</v>
      </c>
      <c r="H69" s="3">
        <f t="shared" si="12"/>
        <v>345625</v>
      </c>
      <c r="I69" s="24"/>
      <c r="J69" s="22"/>
      <c r="K69" s="20"/>
    </row>
    <row r="70" spans="1:11" ht="94.5" customHeight="1">
      <c r="A70" s="32" t="s">
        <v>80</v>
      </c>
      <c r="B70" s="27">
        <v>140000</v>
      </c>
      <c r="C70" s="3">
        <v>3100532</v>
      </c>
      <c r="D70" s="3">
        <v>594802</v>
      </c>
      <c r="E70" s="3">
        <v>80000</v>
      </c>
      <c r="F70" s="3"/>
      <c r="G70" s="3">
        <f t="shared" si="11"/>
        <v>80000</v>
      </c>
      <c r="H70" s="3">
        <f t="shared" si="12"/>
        <v>3180532</v>
      </c>
      <c r="I70" s="37" t="s">
        <v>114</v>
      </c>
      <c r="J70" s="22"/>
      <c r="K70" s="20"/>
    </row>
    <row r="71" spans="1:11" ht="37.5" customHeight="1">
      <c r="A71" s="32" t="s">
        <v>81</v>
      </c>
      <c r="B71" s="27"/>
      <c r="C71" s="3"/>
      <c r="D71" s="3"/>
      <c r="E71" s="3"/>
      <c r="F71" s="3"/>
      <c r="G71" s="3">
        <f t="shared" si="11"/>
        <v>0</v>
      </c>
      <c r="H71" s="3">
        <f t="shared" si="12"/>
        <v>0</v>
      </c>
      <c r="I71" s="29"/>
      <c r="J71" s="22"/>
      <c r="K71" s="20"/>
    </row>
    <row r="72" spans="1:11" ht="115.5" customHeight="1">
      <c r="A72" s="32" t="s">
        <v>82</v>
      </c>
      <c r="B72" s="27">
        <v>70445980.55</v>
      </c>
      <c r="C72" s="3">
        <v>71836113</v>
      </c>
      <c r="D72" s="3">
        <v>30956593.6</v>
      </c>
      <c r="E72" s="28">
        <v>177196</v>
      </c>
      <c r="F72" s="28"/>
      <c r="G72" s="3">
        <f t="shared" si="11"/>
        <v>177196</v>
      </c>
      <c r="H72" s="3">
        <f t="shared" si="12"/>
        <v>72013309</v>
      </c>
      <c r="I72" s="37" t="s">
        <v>121</v>
      </c>
      <c r="J72" s="22"/>
      <c r="K72" s="20"/>
    </row>
    <row r="73" spans="1:11" ht="117.75" customHeight="1">
      <c r="A73" s="32" t="s">
        <v>83</v>
      </c>
      <c r="B73" s="27">
        <v>3764806.55</v>
      </c>
      <c r="C73" s="3">
        <v>1346787</v>
      </c>
      <c r="D73" s="3">
        <v>886342.13</v>
      </c>
      <c r="E73" s="3">
        <v>274246</v>
      </c>
      <c r="F73" s="3"/>
      <c r="G73" s="3">
        <f t="shared" si="11"/>
        <v>274246</v>
      </c>
      <c r="H73" s="3">
        <f t="shared" si="12"/>
        <v>1621033</v>
      </c>
      <c r="I73" s="37" t="s">
        <v>113</v>
      </c>
      <c r="J73" s="22"/>
      <c r="K73" s="20"/>
    </row>
    <row r="74" spans="1:11" ht="50.25" customHeight="1">
      <c r="A74" s="32" t="s">
        <v>84</v>
      </c>
      <c r="B74" s="27"/>
      <c r="C74" s="3"/>
      <c r="D74" s="3"/>
      <c r="E74" s="3"/>
      <c r="F74" s="3"/>
      <c r="G74" s="3">
        <f t="shared" si="11"/>
        <v>0</v>
      </c>
      <c r="H74" s="3">
        <f t="shared" si="12"/>
        <v>0</v>
      </c>
      <c r="I74" s="29"/>
      <c r="J74" s="22"/>
      <c r="K74" s="20"/>
    </row>
    <row r="75" spans="1:11" ht="99.75" customHeight="1">
      <c r="A75" s="32" t="s">
        <v>85</v>
      </c>
      <c r="B75" s="27"/>
      <c r="C75" s="3"/>
      <c r="D75" s="3"/>
      <c r="E75" s="3"/>
      <c r="F75" s="3"/>
      <c r="G75" s="3">
        <f t="shared" si="11"/>
        <v>0</v>
      </c>
      <c r="H75" s="3">
        <f t="shared" si="12"/>
        <v>0</v>
      </c>
      <c r="I75" s="5"/>
      <c r="J75" s="22"/>
      <c r="K75" s="20"/>
    </row>
    <row r="76" spans="1:11" ht="45" customHeight="1">
      <c r="A76" s="32" t="s">
        <v>86</v>
      </c>
      <c r="B76" s="27"/>
      <c r="C76" s="3"/>
      <c r="D76" s="3"/>
      <c r="E76" s="3"/>
      <c r="F76" s="3"/>
      <c r="G76" s="3">
        <f t="shared" si="11"/>
        <v>0</v>
      </c>
      <c r="H76" s="3">
        <f t="shared" si="12"/>
        <v>0</v>
      </c>
      <c r="I76" s="5"/>
      <c r="J76" s="22"/>
      <c r="K76" s="20"/>
    </row>
    <row r="77" spans="1:11" ht="78" customHeight="1">
      <c r="A77" s="32" t="s">
        <v>87</v>
      </c>
      <c r="B77" s="27"/>
      <c r="C77" s="3">
        <v>9503</v>
      </c>
      <c r="D77" s="3"/>
      <c r="E77" s="3"/>
      <c r="F77" s="3"/>
      <c r="G77" s="3">
        <f t="shared" si="11"/>
        <v>0</v>
      </c>
      <c r="H77" s="3">
        <f t="shared" si="12"/>
        <v>9503</v>
      </c>
      <c r="I77" s="5"/>
      <c r="J77" s="22"/>
      <c r="K77" s="20"/>
    </row>
    <row r="78" spans="1:11" ht="30" customHeight="1">
      <c r="A78" s="32" t="s">
        <v>88</v>
      </c>
      <c r="B78" s="27"/>
      <c r="C78" s="3"/>
      <c r="D78" s="3"/>
      <c r="E78" s="3"/>
      <c r="F78" s="3"/>
      <c r="G78" s="3">
        <f t="shared" si="11"/>
        <v>0</v>
      </c>
      <c r="H78" s="3">
        <f t="shared" si="12"/>
        <v>0</v>
      </c>
      <c r="I78" s="5"/>
      <c r="J78" s="22"/>
      <c r="K78" s="20"/>
    </row>
    <row r="79" spans="1:11" ht="99.75" customHeight="1">
      <c r="A79" s="32" t="s">
        <v>89</v>
      </c>
      <c r="B79" s="27">
        <v>563748</v>
      </c>
      <c r="C79" s="3">
        <v>161043.8</v>
      </c>
      <c r="D79" s="3">
        <v>111043.8</v>
      </c>
      <c r="E79" s="3"/>
      <c r="F79" s="3"/>
      <c r="G79" s="3">
        <f t="shared" si="11"/>
        <v>0</v>
      </c>
      <c r="H79" s="3">
        <f t="shared" si="12"/>
        <v>161043.8</v>
      </c>
      <c r="I79" s="5"/>
      <c r="J79" s="22"/>
      <c r="K79" s="20"/>
    </row>
    <row r="80" spans="1:11" ht="36.75" customHeight="1">
      <c r="A80" s="32" t="s">
        <v>90</v>
      </c>
      <c r="B80" s="27"/>
      <c r="C80" s="3"/>
      <c r="D80" s="3"/>
      <c r="E80" s="3"/>
      <c r="F80" s="3"/>
      <c r="G80" s="3">
        <f t="shared" si="11"/>
        <v>0</v>
      </c>
      <c r="H80" s="3">
        <f t="shared" si="12"/>
        <v>0</v>
      </c>
      <c r="I80" s="5"/>
      <c r="J80" s="22"/>
      <c r="K80" s="20"/>
    </row>
    <row r="81" spans="1:11" ht="166.5" customHeight="1">
      <c r="A81" s="32" t="s">
        <v>91</v>
      </c>
      <c r="B81" s="27"/>
      <c r="C81" s="3"/>
      <c r="D81" s="3"/>
      <c r="E81" s="3"/>
      <c r="F81" s="3"/>
      <c r="G81" s="3">
        <f t="shared" si="11"/>
        <v>0</v>
      </c>
      <c r="H81" s="3">
        <f t="shared" si="12"/>
        <v>0</v>
      </c>
      <c r="I81" s="24"/>
      <c r="J81" s="22"/>
      <c r="K81" s="20"/>
    </row>
    <row r="82" spans="1:11" ht="101.25" customHeight="1">
      <c r="A82" s="32" t="s">
        <v>92</v>
      </c>
      <c r="B82" s="27"/>
      <c r="C82" s="3"/>
      <c r="D82" s="3"/>
      <c r="E82" s="3"/>
      <c r="F82" s="3"/>
      <c r="G82" s="3">
        <f t="shared" si="11"/>
        <v>0</v>
      </c>
      <c r="H82" s="3">
        <f t="shared" si="12"/>
        <v>0</v>
      </c>
      <c r="I82" s="24"/>
      <c r="J82" s="22"/>
      <c r="K82" s="20"/>
    </row>
    <row r="83" spans="1:11" ht="34.5" customHeight="1">
      <c r="A83" s="32" t="s">
        <v>93</v>
      </c>
      <c r="B83" s="27"/>
      <c r="C83" s="3"/>
      <c r="D83" s="3"/>
      <c r="E83" s="3"/>
      <c r="F83" s="3"/>
      <c r="G83" s="3">
        <f t="shared" si="11"/>
        <v>0</v>
      </c>
      <c r="H83" s="3">
        <f t="shared" si="12"/>
        <v>0</v>
      </c>
      <c r="I83" s="24"/>
      <c r="J83" s="22"/>
      <c r="K83" s="20"/>
    </row>
    <row r="84" spans="1:11" ht="34.5" customHeight="1">
      <c r="A84" s="32" t="s">
        <v>94</v>
      </c>
      <c r="B84" s="27"/>
      <c r="C84" s="3"/>
      <c r="D84" s="3"/>
      <c r="E84" s="3"/>
      <c r="F84" s="3"/>
      <c r="G84" s="3">
        <f t="shared" si="11"/>
        <v>0</v>
      </c>
      <c r="H84" s="3">
        <f t="shared" si="12"/>
        <v>0</v>
      </c>
      <c r="I84" s="24"/>
      <c r="J84" s="22"/>
      <c r="K84" s="20"/>
    </row>
    <row r="85" spans="1:11" ht="50.25" customHeight="1">
      <c r="A85" s="32" t="s">
        <v>95</v>
      </c>
      <c r="B85" s="27">
        <v>47033.62</v>
      </c>
      <c r="C85" s="3">
        <v>61867</v>
      </c>
      <c r="D85" s="3">
        <v>16180</v>
      </c>
      <c r="E85" s="3"/>
      <c r="F85" s="3"/>
      <c r="G85" s="3">
        <f t="shared" si="11"/>
        <v>0</v>
      </c>
      <c r="H85" s="3">
        <f t="shared" si="12"/>
        <v>61867</v>
      </c>
      <c r="I85" s="24"/>
      <c r="J85" s="22"/>
      <c r="K85" s="20"/>
    </row>
    <row r="86" spans="1:11" ht="27.75" customHeight="1">
      <c r="A86" s="32" t="s">
        <v>96</v>
      </c>
      <c r="B86" s="27">
        <v>43384.45</v>
      </c>
      <c r="C86" s="3">
        <v>55299</v>
      </c>
      <c r="D86" s="3">
        <v>21289.35</v>
      </c>
      <c r="E86" s="3"/>
      <c r="F86" s="3">
        <v>-110</v>
      </c>
      <c r="G86" s="3">
        <f t="shared" si="11"/>
        <v>-110</v>
      </c>
      <c r="H86" s="3">
        <f t="shared" si="12"/>
        <v>55189</v>
      </c>
      <c r="I86" s="24" t="s">
        <v>123</v>
      </c>
      <c r="J86" s="22"/>
      <c r="K86" s="20"/>
    </row>
    <row r="87" spans="1:11" ht="27" customHeight="1">
      <c r="A87" s="32" t="s">
        <v>97</v>
      </c>
      <c r="B87" s="27">
        <v>41892.78</v>
      </c>
      <c r="C87" s="3">
        <v>40000</v>
      </c>
      <c r="D87" s="3"/>
      <c r="E87" s="3">
        <v>110</v>
      </c>
      <c r="F87" s="3"/>
      <c r="G87" s="3">
        <f t="shared" si="11"/>
        <v>110</v>
      </c>
      <c r="H87" s="3">
        <f t="shared" si="12"/>
        <v>40110</v>
      </c>
      <c r="I87" s="24" t="s">
        <v>122</v>
      </c>
      <c r="J87" s="22"/>
      <c r="K87" s="20"/>
    </row>
    <row r="88" spans="1:11" ht="60.75" customHeight="1">
      <c r="A88" s="32" t="s">
        <v>98</v>
      </c>
      <c r="B88" s="27"/>
      <c r="C88" s="3"/>
      <c r="D88" s="3"/>
      <c r="E88" s="3"/>
      <c r="F88" s="3"/>
      <c r="G88" s="3">
        <f t="shared" si="11"/>
        <v>0</v>
      </c>
      <c r="H88" s="3">
        <f t="shared" si="12"/>
        <v>0</v>
      </c>
      <c r="I88" s="24"/>
      <c r="J88" s="22"/>
      <c r="K88" s="20"/>
    </row>
    <row r="89" spans="1:11" ht="30" customHeight="1">
      <c r="A89" s="32" t="s">
        <v>99</v>
      </c>
      <c r="B89" s="27"/>
      <c r="C89" s="3"/>
      <c r="D89" s="3"/>
      <c r="E89" s="3"/>
      <c r="F89" s="3"/>
      <c r="G89" s="3">
        <f t="shared" si="11"/>
        <v>0</v>
      </c>
      <c r="H89" s="3">
        <f t="shared" si="12"/>
        <v>0</v>
      </c>
      <c r="I89" s="24"/>
      <c r="J89" s="22"/>
      <c r="K89" s="20"/>
    </row>
    <row r="90" spans="1:11" s="18" customFormat="1" ht="27" customHeight="1">
      <c r="A90" s="32" t="s">
        <v>100</v>
      </c>
      <c r="B90" s="27"/>
      <c r="C90" s="3">
        <v>100000</v>
      </c>
      <c r="D90" s="3"/>
      <c r="E90" s="3"/>
      <c r="F90" s="3"/>
      <c r="G90" s="3">
        <f t="shared" si="11"/>
        <v>0</v>
      </c>
      <c r="H90" s="3">
        <f t="shared" si="12"/>
        <v>100000</v>
      </c>
      <c r="I90" s="38"/>
      <c r="J90" s="22"/>
      <c r="K90" s="20"/>
    </row>
    <row r="91" spans="1:11" s="18" customFormat="1" ht="27" customHeight="1">
      <c r="A91" s="32" t="s">
        <v>101</v>
      </c>
      <c r="B91" s="27">
        <v>5000</v>
      </c>
      <c r="C91" s="3"/>
      <c r="D91" s="3"/>
      <c r="E91" s="3"/>
      <c r="F91" s="3"/>
      <c r="G91" s="3">
        <f t="shared" si="11"/>
        <v>0</v>
      </c>
      <c r="H91" s="3">
        <f t="shared" si="12"/>
        <v>0</v>
      </c>
      <c r="I91" s="24"/>
      <c r="J91" s="22"/>
      <c r="K91" s="20"/>
    </row>
    <row r="92" spans="1:10" ht="18.75">
      <c r="A92" s="33" t="s">
        <v>20</v>
      </c>
      <c r="B92" s="34">
        <f aca="true" t="shared" si="13" ref="B92:H92">B32</f>
        <v>129829670.27000001</v>
      </c>
      <c r="C92" s="34">
        <f t="shared" si="13"/>
        <v>127776660.94</v>
      </c>
      <c r="D92" s="34">
        <f t="shared" si="13"/>
        <v>52215828.94</v>
      </c>
      <c r="E92" s="34">
        <f t="shared" si="13"/>
        <v>8623924.74</v>
      </c>
      <c r="F92" s="34">
        <f t="shared" si="13"/>
        <v>-14569</v>
      </c>
      <c r="G92" s="34">
        <f t="shared" si="13"/>
        <v>8609355.74</v>
      </c>
      <c r="H92" s="34">
        <f t="shared" si="13"/>
        <v>136386016.68</v>
      </c>
      <c r="I92" s="35"/>
      <c r="J92" s="22"/>
    </row>
    <row r="93" spans="1:12" ht="18.75">
      <c r="A93" s="1" t="s">
        <v>21</v>
      </c>
      <c r="B93" s="4">
        <f aca="true" t="shared" si="14" ref="B93:H93">B6-B92</f>
        <v>1804227.2299999893</v>
      </c>
      <c r="C93" s="4">
        <f t="shared" si="14"/>
        <v>-3733123.4599999934</v>
      </c>
      <c r="D93" s="4">
        <f t="shared" si="14"/>
        <v>-1494399.5299999937</v>
      </c>
      <c r="E93" s="4">
        <f t="shared" si="14"/>
        <v>-14569</v>
      </c>
      <c r="F93" s="4">
        <f t="shared" si="14"/>
        <v>14569</v>
      </c>
      <c r="G93" s="4">
        <f t="shared" si="14"/>
        <v>0</v>
      </c>
      <c r="H93" s="4">
        <f t="shared" si="14"/>
        <v>-3733123.4600000083</v>
      </c>
      <c r="I93" s="5"/>
      <c r="J93" s="22"/>
      <c r="L93" s="10"/>
    </row>
    <row r="94" spans="1:10" ht="18.75">
      <c r="A94" s="55" t="s">
        <v>22</v>
      </c>
      <c r="B94" s="56"/>
      <c r="C94" s="56"/>
      <c r="D94" s="56"/>
      <c r="E94" s="56"/>
      <c r="F94" s="56"/>
      <c r="G94" s="56"/>
      <c r="H94" s="57"/>
      <c r="I94" s="2"/>
      <c r="J94" s="22"/>
    </row>
    <row r="95" spans="1:10" ht="18.75">
      <c r="A95" s="1" t="s">
        <v>23</v>
      </c>
      <c r="B95" s="4">
        <f aca="true" t="shared" si="15" ref="B95:H95">(B96+B99+B102+B103)</f>
        <v>-1804227.23</v>
      </c>
      <c r="C95" s="4">
        <f t="shared" si="15"/>
        <v>3733123.46</v>
      </c>
      <c r="D95" s="4">
        <f t="shared" si="15"/>
        <v>1494399.53</v>
      </c>
      <c r="E95" s="4">
        <f t="shared" si="15"/>
        <v>0</v>
      </c>
      <c r="F95" s="4">
        <f t="shared" si="15"/>
        <v>0</v>
      </c>
      <c r="G95" s="4">
        <f t="shared" si="15"/>
        <v>0</v>
      </c>
      <c r="H95" s="4">
        <f t="shared" si="15"/>
        <v>3733123.46</v>
      </c>
      <c r="I95" s="5"/>
      <c r="J95" s="22"/>
    </row>
    <row r="96" spans="1:10" ht="37.5">
      <c r="A96" s="1" t="s">
        <v>24</v>
      </c>
      <c r="B96" s="4">
        <f aca="true" t="shared" si="16" ref="B96:H96">(B97-B98)</f>
        <v>0</v>
      </c>
      <c r="C96" s="4">
        <f t="shared" si="16"/>
        <v>0</v>
      </c>
      <c r="D96" s="4">
        <f t="shared" si="16"/>
        <v>0</v>
      </c>
      <c r="E96" s="4">
        <f t="shared" si="16"/>
        <v>0</v>
      </c>
      <c r="F96" s="4">
        <f t="shared" si="16"/>
        <v>0</v>
      </c>
      <c r="G96" s="4">
        <f t="shared" si="16"/>
        <v>0</v>
      </c>
      <c r="H96" s="4">
        <f t="shared" si="16"/>
        <v>0</v>
      </c>
      <c r="I96" s="5"/>
      <c r="J96" s="22"/>
    </row>
    <row r="97" spans="1:10" ht="18.75">
      <c r="A97" s="6" t="s">
        <v>25</v>
      </c>
      <c r="B97" s="3"/>
      <c r="C97" s="3"/>
      <c r="D97" s="3"/>
      <c r="E97" s="28"/>
      <c r="F97" s="28"/>
      <c r="G97" s="28">
        <f>SUM(E97:F97)</f>
        <v>0</v>
      </c>
      <c r="H97" s="28">
        <f>C97+G97</f>
        <v>0</v>
      </c>
      <c r="I97" s="5"/>
      <c r="J97" s="22"/>
    </row>
    <row r="98" spans="1:10" ht="18.75">
      <c r="A98" s="6" t="s">
        <v>26</v>
      </c>
      <c r="B98" s="3"/>
      <c r="C98" s="3"/>
      <c r="D98" s="3"/>
      <c r="E98" s="28"/>
      <c r="F98" s="28"/>
      <c r="G98" s="28">
        <f>SUM(E98:F98)</f>
        <v>0</v>
      </c>
      <c r="H98" s="28">
        <f>C98+G98</f>
        <v>0</v>
      </c>
      <c r="I98" s="5"/>
      <c r="J98" s="22"/>
    </row>
    <row r="99" spans="1:10" ht="30" customHeight="1">
      <c r="A99" s="1" t="s">
        <v>27</v>
      </c>
      <c r="B99" s="4">
        <f aca="true" t="shared" si="17" ref="B99:H99">(B100-B101)</f>
        <v>0</v>
      </c>
      <c r="C99" s="4">
        <f t="shared" si="17"/>
        <v>0</v>
      </c>
      <c r="D99" s="4">
        <f t="shared" si="17"/>
        <v>0</v>
      </c>
      <c r="E99" s="4">
        <f t="shared" si="17"/>
        <v>0</v>
      </c>
      <c r="F99" s="4">
        <f t="shared" si="17"/>
        <v>0</v>
      </c>
      <c r="G99" s="4">
        <f t="shared" si="17"/>
        <v>0</v>
      </c>
      <c r="H99" s="4">
        <f t="shared" si="17"/>
        <v>0</v>
      </c>
      <c r="I99" s="5"/>
      <c r="J99" s="22"/>
    </row>
    <row r="100" spans="1:10" ht="18.75">
      <c r="A100" s="6" t="s">
        <v>28</v>
      </c>
      <c r="B100" s="3"/>
      <c r="C100" s="3"/>
      <c r="D100" s="3"/>
      <c r="E100" s="28"/>
      <c r="F100" s="28"/>
      <c r="G100" s="28">
        <f>SUM(E100:F100)</f>
        <v>0</v>
      </c>
      <c r="H100" s="28">
        <f>C100+G100</f>
        <v>0</v>
      </c>
      <c r="I100" s="5"/>
      <c r="J100" s="22"/>
    </row>
    <row r="101" spans="1:10" ht="18.75">
      <c r="A101" s="6" t="s">
        <v>29</v>
      </c>
      <c r="B101" s="3"/>
      <c r="C101" s="3"/>
      <c r="D101" s="3"/>
      <c r="E101" s="28"/>
      <c r="F101" s="28"/>
      <c r="G101" s="28">
        <f>SUM(E101:F101)</f>
        <v>0</v>
      </c>
      <c r="H101" s="28">
        <f>C101+G101</f>
        <v>0</v>
      </c>
      <c r="I101" s="5"/>
      <c r="J101" s="22"/>
    </row>
    <row r="102" spans="1:10" ht="18.75">
      <c r="A102" s="1" t="s">
        <v>105</v>
      </c>
      <c r="B102" s="4"/>
      <c r="C102" s="4"/>
      <c r="D102" s="4"/>
      <c r="E102" s="25"/>
      <c r="F102" s="25"/>
      <c r="G102" s="25">
        <f>SUM(E102:F102)</f>
        <v>0</v>
      </c>
      <c r="H102" s="25">
        <f>C102+G102</f>
        <v>0</v>
      </c>
      <c r="I102" s="5"/>
      <c r="J102" s="22"/>
    </row>
    <row r="103" spans="1:10" ht="18.75">
      <c r="A103" s="1" t="s">
        <v>30</v>
      </c>
      <c r="B103" s="4">
        <v>-1804227.23</v>
      </c>
      <c r="C103" s="25">
        <v>3733123.46</v>
      </c>
      <c r="D103" s="25">
        <v>1494399.53</v>
      </c>
      <c r="E103" s="25"/>
      <c r="F103" s="25"/>
      <c r="G103" s="25">
        <f>SUM(E103:F103)</f>
        <v>0</v>
      </c>
      <c r="H103" s="25">
        <f>C103+G103</f>
        <v>3733123.46</v>
      </c>
      <c r="I103" s="26"/>
      <c r="J103" s="22"/>
    </row>
    <row r="106" ht="18.75">
      <c r="C106" s="10"/>
    </row>
    <row r="108" ht="18.75">
      <c r="G108" s="10"/>
    </row>
    <row r="110" ht="18.75">
      <c r="D110" s="10"/>
    </row>
  </sheetData>
  <sheetProtection/>
  <mergeCells count="13">
    <mergeCell ref="E3:G3"/>
    <mergeCell ref="H3:H4"/>
    <mergeCell ref="D3:D4"/>
    <mergeCell ref="B3:B4"/>
    <mergeCell ref="I33:I40"/>
    <mergeCell ref="J24:K24"/>
    <mergeCell ref="A1:I1"/>
    <mergeCell ref="A31:H31"/>
    <mergeCell ref="A94:H94"/>
    <mergeCell ref="C2:H2"/>
    <mergeCell ref="I2:I4"/>
    <mergeCell ref="A3:A4"/>
    <mergeCell ref="C3:C4"/>
  </mergeCells>
  <printOptions/>
  <pageMargins left="0.15748031496062992" right="0.15748031496062992" top="0.3937007874015748" bottom="0.1968503937007874" header="0.1968503937007874" footer="0.1574803149606299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2016-06-06T06:32:22Z</cp:lastPrinted>
  <dcterms:created xsi:type="dcterms:W3CDTF">2014-10-02T05:57:30Z</dcterms:created>
  <dcterms:modified xsi:type="dcterms:W3CDTF">2016-06-14T07:38:11Z</dcterms:modified>
  <cp:category/>
  <cp:version/>
  <cp:contentType/>
  <cp:contentStatus/>
</cp:coreProperties>
</file>