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11130" activeTab="0"/>
  </bookViews>
  <sheets>
    <sheet name="Доходы" sheetId="1" r:id="rId1"/>
  </sheets>
  <definedNames>
    <definedName name="_xlnm.Print_Titles" localSheetId="0">'Доходы'!$10:$12</definedName>
  </definedNames>
  <calcPr fullCalcOnLoad="1"/>
</workbook>
</file>

<file path=xl/sharedStrings.xml><?xml version="1.0" encoding="utf-8"?>
<sst xmlns="http://schemas.openxmlformats.org/spreadsheetml/2006/main" count="254" uniqueCount="249">
  <si>
    <t>1</t>
  </si>
  <si>
    <t>2</t>
  </si>
  <si>
    <t>3</t>
  </si>
  <si>
    <t>4</t>
  </si>
  <si>
    <t>5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</si>
  <si>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</si>
  <si>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</si>
  <si>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</si>
  <si>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</si>
  <si>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</si>
  <si>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</si>
  <si>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</si>
  <si>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</si>
  <si>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</si>
  <si>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</si>
  <si>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</si>
  <si>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</si>
  <si>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</si>
  <si>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</si>
  <si>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</si>
  <si>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</si>
  <si>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</si>
  <si>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</si>
  <si>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</si>
  <si>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</si>
  <si>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</si>
  <si>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</si>
  <si>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</si>
  <si>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</si>
  <si>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</si>
  <si>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</si>
  <si>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</si>
  <si>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</si>
  <si>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</si>
  <si>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</si>
  <si>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</si>
  <si>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</si>
  <si>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</si>
  <si>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</si>
  <si>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</si>
  <si>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</si>
  <si>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</si>
  <si>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</si>
  <si>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</si>
  <si>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</si>
  <si>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</si>
  <si>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</si>
  <si>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</si>
  <si>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</si>
  <si>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</si>
  <si>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</si>
  <si>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</si>
  <si>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</si>
  <si>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</si>
  <si>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</si>
  <si>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</si>
  <si>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</si>
  <si>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</si>
  <si>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</si>
  <si>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</si>
  <si>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</si>
  <si>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</si>
  <si>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</si>
  <si>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</si>
  <si>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</si>
  <si>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</si>
  <si>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</si>
  <si>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</si>
  <si>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</si>
  <si>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</si>
  <si>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</si>
  <si>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</si>
  <si>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</si>
  <si>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</si>
  <si>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</si>
  <si>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</si>
  <si>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</si>
  <si>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</si>
  <si>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</si>
  <si>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</si>
  <si>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</si>
  <si>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</si>
  <si>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</si>
  <si>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</si>
  <si>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</si>
  <si>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</si>
  <si>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</si>
  <si>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</si>
  <si>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</si>
  <si>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</si>
  <si>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</si>
  <si>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</si>
  <si>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</si>
  <si>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</si>
  <si>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</si>
  <si>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</si>
  <si>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</si>
  <si>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</si>
  <si>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</si>
  <si>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</si>
  <si>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</si>
  <si>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</si>
  <si>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</si>
  <si>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</si>
  <si>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</si>
  <si>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</si>
  <si>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</si>
  <si>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</si>
  <si>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</si>
  <si>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</si>
  <si>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</si>
  <si>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</si>
  <si>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</si>
  <si>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</si>
  <si>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</si>
  <si>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</si>
  <si>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</si>
  <si>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</si>
  <si>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</si>
  <si>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</si>
  <si>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</si>
  <si>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</si>
  <si>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</si>
  <si>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</si>
  <si>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</si>
  <si>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</si>
  <si>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</si>
  <si>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</si>
  <si>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</si>
  <si>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</si>
  <si>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</si>
  <si>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</si>
  <si>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</si>
  <si>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</si>
  <si>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</si>
  <si>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</si>
  <si>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</si>
  <si>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</si>
  <si>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</si>
  <si>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</si>
  <si>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</si>
  <si>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</si>
  <si>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</si>
  <si>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</si>
  <si>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</si>
  <si>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</si>
  <si>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</si>
  <si>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</si>
  <si>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</si>
  <si>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</si>
  <si>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</si>
  <si>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</si>
  <si>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</si>
  <si>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</si>
  <si>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</si>
  <si>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</si>
  <si>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</si>
  <si>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</si>
  <si>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</si>
  <si>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</si>
  <si>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</si>
  <si>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</si>
  <si>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</si>
  <si>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</si>
  <si>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</si>
  <si>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</si>
  <si>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</si>
  <si>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</si>
  <si>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</si>
  <si>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</si>
  <si>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</si>
  <si>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</si>
  <si>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</si>
  <si>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</si>
  <si>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</si>
  <si>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</si>
  <si>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</si>
  <si>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</si>
  <si>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</si>
  <si>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</si>
  <si>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</si>
  <si>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</si>
  <si>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</si>
  <si>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</si>
  <si>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</si>
  <si>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</si>
  <si>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</si>
  <si>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</si>
  <si>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</si>
  <si>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</si>
  <si>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</si>
  <si>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</si>
  <si>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>(рублей)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</si>
  <si>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</si>
  <si>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</si>
  <si>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</si>
  <si>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</si>
  <si>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</si>
  <si>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Уточненные назначения на 2016 год</t>
  </si>
  <si>
    <t>Темп роста  2016 к соответствующему периоду 2015,%</t>
  </si>
  <si>
    <t xml:space="preserve"> 000 1080700001 0000 110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</si>
  <si>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</si>
  <si>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000 1080715001 0000 110</t>
  </si>
  <si>
    <t xml:space="preserve">  Государственная пошлина за выдачу разрешения на установку рекламной конструкции</t>
  </si>
  <si>
    <t xml:space="preserve"> 000 2020207700 0000 151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</si>
  <si>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</si>
  <si>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000 2020207705 0000 151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</si>
  <si>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</si>
  <si>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000 2020406100 0000 151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</si>
  <si>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</si>
  <si>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000 2020406105 0000 151</t>
  </si>
  <si>
    <t xml:space="preserve"> 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</si>
  <si>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</si>
  <si>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</si>
  <si>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</si>
  <si>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</si>
  <si>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</si>
  <si>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</si>
  <si>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000 2180501005 0000 151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</si>
  <si>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</si>
  <si>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Сведения об исполнении  бюджета Жирятинского района по доходам за  9 месяцев 2016 года</t>
  </si>
  <si>
    <t>Кассовое исполнение за 9 месяцев 2015 года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</si>
  <si>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</si>
  <si>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</si>
  <si>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</si>
  <si>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000 1090000000 0000 000</t>
  </si>
  <si>
    <t xml:space="preserve"> 000 1090100000 0000 110</t>
  </si>
  <si>
    <t xml:space="preserve"> 000 1090103005 0000 110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</si>
  <si>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</si>
  <si>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</si>
  <si>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</si>
  <si>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000 1140200000 0000 000</t>
  </si>
  <si>
    <t xml:space="preserve"> 000 1140205005 0000 410</t>
  </si>
  <si>
    <t xml:space="preserve"> 000 1140205305 0000 410</t>
  </si>
  <si>
    <t xml:space="preserve">  Субсидии бюджетам на обеспечение жильем молодых семей</t>
  </si>
  <si>
    <t xml:space="preserve">  Субсидии бюджетам муниципальных районов на обеспечение жильем молодых семей</t>
  </si>
  <si>
    <t>000 202 0200800 0000 151</t>
  </si>
  <si>
    <t>000 202 0200805 0000 151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</si>
  <si>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</si>
  <si>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000 202 0404100 0000 151</t>
  </si>
  <si>
    <t>000  02 0404105 0000 151</t>
  </si>
  <si>
    <t>Кассовое исполнение за 9 месяцев 2016 года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</si>
  <si>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</si>
  <si>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</si>
  <si>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</si>
  <si>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000 202 0222000 0000 151</t>
  </si>
  <si>
    <t xml:space="preserve"> 000 202 0222005 0000 151</t>
  </si>
  <si>
    <t>000 202 0228400 0000 151</t>
  </si>
  <si>
    <t>000 202 0228405 0000 151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</si>
</sst>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" fontId="34" fillId="0" borderId="1">
      <alignment horizontal="right"/>
      <protection/>
    </xf>
    <xf numFmtId="4" fontId="34" fillId="0" borderId="2">
      <alignment horizontal="right"/>
      <protection/>
    </xf>
    <xf numFmtId="49" fontId="34" fillId="0" borderId="0">
      <alignment horizontal="right"/>
      <protection/>
    </xf>
    <xf numFmtId="0" fontId="34" fillId="0" borderId="3">
      <alignment horizontal="left" wrapText="1"/>
      <protection/>
    </xf>
    <xf numFmtId="0" fontId="34" fillId="0" borderId="4">
      <alignment horizontal="left" wrapText="1" indent="1"/>
      <protection/>
    </xf>
    <xf numFmtId="0" fontId="35" fillId="0" borderId="5">
      <alignment horizontal="left" wrapText="1"/>
      <protection/>
    </xf>
    <xf numFmtId="0" fontId="34" fillId="20" borderId="0">
      <alignment/>
      <protection/>
    </xf>
    <xf numFmtId="0" fontId="34" fillId="0" borderId="6">
      <alignment/>
      <protection/>
    </xf>
    <xf numFmtId="0" fontId="34" fillId="0" borderId="0">
      <alignment horizontal="center"/>
      <protection/>
    </xf>
    <xf numFmtId="0" fontId="33" fillId="0" borderId="6">
      <alignment/>
      <protection/>
    </xf>
    <xf numFmtId="4" fontId="34" fillId="0" borderId="7">
      <alignment horizontal="right"/>
      <protection/>
    </xf>
    <xf numFmtId="49" fontId="34" fillId="0" borderId="5">
      <alignment horizontal="center"/>
      <protection/>
    </xf>
    <xf numFmtId="4" fontId="34" fillId="0" borderId="8">
      <alignment horizontal="right"/>
      <protection/>
    </xf>
    <xf numFmtId="0" fontId="35" fillId="0" borderId="0">
      <alignment horizontal="center"/>
      <protection/>
    </xf>
    <xf numFmtId="0" fontId="35" fillId="0" borderId="6">
      <alignment/>
      <protection/>
    </xf>
    <xf numFmtId="0" fontId="34" fillId="0" borderId="9">
      <alignment horizontal="left" wrapText="1"/>
      <protection/>
    </xf>
    <xf numFmtId="0" fontId="34" fillId="0" borderId="10">
      <alignment horizontal="left" wrapText="1" indent="1"/>
      <protection/>
    </xf>
    <xf numFmtId="0" fontId="34" fillId="0" borderId="9">
      <alignment horizontal="left" wrapText="1" indent="2"/>
      <protection/>
    </xf>
    <xf numFmtId="0" fontId="34" fillId="0" borderId="3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6">
      <alignment horizontal="left"/>
      <protection/>
    </xf>
    <xf numFmtId="49" fontId="34" fillId="0" borderId="11">
      <alignment horizontal="center" wrapText="1"/>
      <protection/>
    </xf>
    <xf numFmtId="49" fontId="34" fillId="0" borderId="11">
      <alignment horizontal="left" wrapText="1"/>
      <protection/>
    </xf>
    <xf numFmtId="49" fontId="34" fillId="0" borderId="11">
      <alignment horizontal="center" shrinkToFit="1"/>
      <protection/>
    </xf>
    <xf numFmtId="49" fontId="34" fillId="0" borderId="1">
      <alignment horizontal="center" shrinkToFit="1"/>
      <protection/>
    </xf>
    <xf numFmtId="0" fontId="34" fillId="0" borderId="4">
      <alignment horizontal="left" wrapText="1"/>
      <protection/>
    </xf>
    <xf numFmtId="0" fontId="34" fillId="0" borderId="3">
      <alignment horizontal="left" wrapText="1" indent="1"/>
      <protection/>
    </xf>
    <xf numFmtId="0" fontId="34" fillId="0" borderId="4">
      <alignment horizontal="left" wrapText="1" indent="2"/>
      <protection/>
    </xf>
    <xf numFmtId="0" fontId="33" fillId="0" borderId="12">
      <alignment/>
      <protection/>
    </xf>
    <xf numFmtId="0" fontId="33" fillId="0" borderId="13">
      <alignment/>
      <protection/>
    </xf>
    <xf numFmtId="49" fontId="34" fillId="0" borderId="7">
      <alignment horizontal="center"/>
      <protection/>
    </xf>
    <xf numFmtId="0" fontId="35" fillId="0" borderId="14">
      <alignment horizontal="center" vertical="center" textRotation="90" wrapText="1"/>
      <protection/>
    </xf>
    <xf numFmtId="0" fontId="35" fillId="0" borderId="13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0">
      <alignment horizontal="center" vertical="center" textRotation="90" wrapText="1"/>
      <protection/>
    </xf>
    <xf numFmtId="0" fontId="35" fillId="0" borderId="15">
      <alignment horizontal="center" vertical="center" textRotation="90" wrapText="1"/>
      <protection/>
    </xf>
    <xf numFmtId="0" fontId="35" fillId="0" borderId="0">
      <alignment horizontal="center" vertical="center" textRotation="90"/>
      <protection/>
    </xf>
    <xf numFmtId="0" fontId="35" fillId="0" borderId="15">
      <alignment horizontal="center" vertical="center" textRotation="90"/>
      <protection/>
    </xf>
    <xf numFmtId="0" fontId="35" fillId="0" borderId="16">
      <alignment horizontal="center" vertical="center" textRotation="90"/>
      <protection/>
    </xf>
    <xf numFmtId="0" fontId="36" fillId="0" borderId="6">
      <alignment wrapText="1"/>
      <protection/>
    </xf>
    <xf numFmtId="0" fontId="36" fillId="0" borderId="16">
      <alignment wrapText="1"/>
      <protection/>
    </xf>
    <xf numFmtId="0" fontId="36" fillId="0" borderId="13">
      <alignment wrapText="1"/>
      <protection/>
    </xf>
    <xf numFmtId="0" fontId="34" fillId="0" borderId="16">
      <alignment horizontal="center" vertical="top" wrapText="1"/>
      <protection/>
    </xf>
    <xf numFmtId="0" fontId="35" fillId="0" borderId="17">
      <alignment/>
      <protection/>
    </xf>
    <xf numFmtId="49" fontId="37" fillId="0" borderId="18">
      <alignment horizontal="left" vertical="center" wrapText="1"/>
      <protection/>
    </xf>
    <xf numFmtId="49" fontId="34" fillId="0" borderId="4">
      <alignment horizontal="left" vertical="center" wrapText="1" indent="2"/>
      <protection/>
    </xf>
    <xf numFmtId="49" fontId="34" fillId="0" borderId="3">
      <alignment horizontal="left" vertical="center" wrapText="1" indent="3"/>
      <protection/>
    </xf>
    <xf numFmtId="49" fontId="34" fillId="0" borderId="18">
      <alignment horizontal="left" vertical="center" wrapText="1" indent="3"/>
      <protection/>
    </xf>
    <xf numFmtId="49" fontId="34" fillId="0" borderId="19">
      <alignment horizontal="left" vertical="center" wrapText="1" indent="3"/>
      <protection/>
    </xf>
    <xf numFmtId="0" fontId="37" fillId="0" borderId="17">
      <alignment horizontal="left" vertical="center" wrapText="1"/>
      <protection/>
    </xf>
    <xf numFmtId="49" fontId="34" fillId="0" borderId="13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6">
      <alignment horizontal="left" vertical="center" wrapText="1" indent="3"/>
      <protection/>
    </xf>
    <xf numFmtId="49" fontId="37" fillId="0" borderId="17">
      <alignment horizontal="left" vertical="center" wrapText="1"/>
      <protection/>
    </xf>
    <xf numFmtId="0" fontId="34" fillId="0" borderId="18">
      <alignment horizontal="left" vertical="center" wrapText="1"/>
      <protection/>
    </xf>
    <xf numFmtId="0" fontId="34" fillId="0" borderId="19">
      <alignment horizontal="left" vertical="center" wrapText="1"/>
      <protection/>
    </xf>
    <xf numFmtId="49" fontId="37" fillId="0" borderId="20">
      <alignment horizontal="left" vertical="center" wrapText="1"/>
      <protection/>
    </xf>
    <xf numFmtId="49" fontId="34" fillId="0" borderId="21">
      <alignment horizontal="left" vertical="center" wrapText="1"/>
      <protection/>
    </xf>
    <xf numFmtId="49" fontId="34" fillId="0" borderId="22">
      <alignment horizontal="left" vertical="center" wrapText="1"/>
      <protection/>
    </xf>
    <xf numFmtId="49" fontId="35" fillId="0" borderId="23">
      <alignment horizontal="center"/>
      <protection/>
    </xf>
    <xf numFmtId="49" fontId="35" fillId="0" borderId="24">
      <alignment horizontal="center" vertical="center" wrapText="1"/>
      <protection/>
    </xf>
    <xf numFmtId="49" fontId="34" fillId="0" borderId="25">
      <alignment horizontal="center" vertical="center" wrapText="1"/>
      <protection/>
    </xf>
    <xf numFmtId="49" fontId="34" fillId="0" borderId="11">
      <alignment horizontal="center" vertical="center" wrapText="1"/>
      <protection/>
    </xf>
    <xf numFmtId="49" fontId="34" fillId="0" borderId="24">
      <alignment horizontal="center" vertical="center" wrapText="1"/>
      <protection/>
    </xf>
    <xf numFmtId="49" fontId="34" fillId="0" borderId="13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6">
      <alignment horizontal="center" vertical="center" wrapText="1"/>
      <protection/>
    </xf>
    <xf numFmtId="49" fontId="35" fillId="0" borderId="23">
      <alignment horizontal="center" vertical="center" wrapText="1"/>
      <protection/>
    </xf>
    <xf numFmtId="49" fontId="34" fillId="0" borderId="26">
      <alignment horizontal="center" vertical="center" wrapText="1"/>
      <protection/>
    </xf>
    <xf numFmtId="0" fontId="33" fillId="0" borderId="27">
      <alignment/>
      <protection/>
    </xf>
    <xf numFmtId="0" fontId="34" fillId="0" borderId="23">
      <alignment horizontal="center" vertical="center"/>
      <protection/>
    </xf>
    <xf numFmtId="0" fontId="34" fillId="0" borderId="25">
      <alignment horizontal="center" vertical="center"/>
      <protection/>
    </xf>
    <xf numFmtId="0" fontId="34" fillId="0" borderId="11">
      <alignment horizontal="center" vertical="center"/>
      <protection/>
    </xf>
    <xf numFmtId="0" fontId="34" fillId="0" borderId="24">
      <alignment horizontal="center" vertical="center"/>
      <protection/>
    </xf>
    <xf numFmtId="49" fontId="34" fillId="0" borderId="2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6">
      <alignment horizontal="center"/>
      <protection/>
    </xf>
    <xf numFmtId="0" fontId="34" fillId="0" borderId="13">
      <alignment horizontal="center"/>
      <protection/>
    </xf>
    <xf numFmtId="0" fontId="34" fillId="0" borderId="0">
      <alignment horizontal="center"/>
      <protection/>
    </xf>
    <xf numFmtId="49" fontId="34" fillId="0" borderId="6">
      <alignment/>
      <protection/>
    </xf>
    <xf numFmtId="0" fontId="34" fillId="0" borderId="16">
      <alignment horizontal="center" vertical="top"/>
      <protection/>
    </xf>
    <xf numFmtId="49" fontId="34" fillId="0" borderId="16">
      <alignment horizontal="center" vertical="top" wrapText="1"/>
      <protection/>
    </xf>
    <xf numFmtId="0" fontId="34" fillId="0" borderId="28">
      <alignment/>
      <protection/>
    </xf>
    <xf numFmtId="4" fontId="34" fillId="0" borderId="13">
      <alignment horizontal="right"/>
      <protection/>
    </xf>
    <xf numFmtId="4" fontId="34" fillId="0" borderId="0">
      <alignment horizontal="right" shrinkToFit="1"/>
      <protection/>
    </xf>
    <xf numFmtId="4" fontId="34" fillId="0" borderId="6">
      <alignment horizontal="right"/>
      <protection/>
    </xf>
    <xf numFmtId="4" fontId="34" fillId="0" borderId="29">
      <alignment horizontal="right"/>
      <protection/>
    </xf>
    <xf numFmtId="0" fontId="34" fillId="0" borderId="13">
      <alignment/>
      <protection/>
    </xf>
    <xf numFmtId="0" fontId="34" fillId="0" borderId="16">
      <alignment horizontal="center" vertical="top" wrapText="1"/>
      <protection/>
    </xf>
    <xf numFmtId="0" fontId="34" fillId="0" borderId="6">
      <alignment horizontal="center"/>
      <protection/>
    </xf>
    <xf numFmtId="49" fontId="34" fillId="0" borderId="13">
      <alignment horizontal="center"/>
      <protection/>
    </xf>
    <xf numFmtId="49" fontId="34" fillId="0" borderId="0">
      <alignment horizontal="left"/>
      <protection/>
    </xf>
    <xf numFmtId="4" fontId="34" fillId="0" borderId="28">
      <alignment horizontal="right"/>
      <protection/>
    </xf>
    <xf numFmtId="0" fontId="34" fillId="0" borderId="16">
      <alignment horizontal="center" vertical="top"/>
      <protection/>
    </xf>
    <xf numFmtId="4" fontId="34" fillId="0" borderId="30">
      <alignment horizontal="right"/>
      <protection/>
    </xf>
    <xf numFmtId="0" fontId="34" fillId="0" borderId="30">
      <alignment/>
      <protection/>
    </xf>
    <xf numFmtId="4" fontId="34" fillId="0" borderId="31">
      <alignment horizontal="right"/>
      <protection/>
    </xf>
    <xf numFmtId="0" fontId="33" fillId="21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0" fontId="33" fillId="21" borderId="6">
      <alignment/>
      <protection/>
    </xf>
    <xf numFmtId="49" fontId="34" fillId="0" borderId="16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0" fontId="33" fillId="21" borderId="32">
      <alignment/>
      <protection/>
    </xf>
    <xf numFmtId="0" fontId="34" fillId="0" borderId="33">
      <alignment horizontal="left" wrapText="1"/>
      <protection/>
    </xf>
    <xf numFmtId="0" fontId="34" fillId="0" borderId="9">
      <alignment horizontal="left" wrapText="1" indent="1"/>
      <protection/>
    </xf>
    <xf numFmtId="0" fontId="34" fillId="0" borderId="17">
      <alignment horizontal="left" wrapText="1" indent="2"/>
      <protection/>
    </xf>
    <xf numFmtId="0" fontId="33" fillId="21" borderId="34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6">
      <alignment wrapText="1"/>
      <protection/>
    </xf>
    <xf numFmtId="0" fontId="34" fillId="0" borderId="32">
      <alignment wrapText="1"/>
      <protection/>
    </xf>
    <xf numFmtId="0" fontId="34" fillId="0" borderId="13">
      <alignment horizontal="left"/>
      <protection/>
    </xf>
    <xf numFmtId="0" fontId="33" fillId="21" borderId="35">
      <alignment/>
      <protection/>
    </xf>
    <xf numFmtId="49" fontId="34" fillId="0" borderId="23">
      <alignment horizontal="center" wrapText="1"/>
      <protection/>
    </xf>
    <xf numFmtId="49" fontId="34" fillId="0" borderId="25">
      <alignment horizontal="center" wrapText="1"/>
      <protection/>
    </xf>
    <xf numFmtId="49" fontId="34" fillId="0" borderId="24">
      <alignment horizontal="center"/>
      <protection/>
    </xf>
    <xf numFmtId="0" fontId="33" fillId="21" borderId="13">
      <alignment/>
      <protection/>
    </xf>
    <xf numFmtId="0" fontId="33" fillId="21" borderId="36">
      <alignment/>
      <protection/>
    </xf>
    <xf numFmtId="0" fontId="34" fillId="0" borderId="27">
      <alignment/>
      <protection/>
    </xf>
    <xf numFmtId="0" fontId="34" fillId="0" borderId="0">
      <alignment horizontal="left"/>
      <protection/>
    </xf>
    <xf numFmtId="49" fontId="34" fillId="0" borderId="13">
      <alignment/>
      <protection/>
    </xf>
    <xf numFmtId="49" fontId="34" fillId="0" borderId="0">
      <alignment/>
      <protection/>
    </xf>
    <xf numFmtId="49" fontId="34" fillId="0" borderId="2">
      <alignment horizontal="center"/>
      <protection/>
    </xf>
    <xf numFmtId="49" fontId="34" fillId="0" borderId="28">
      <alignment horizontal="center"/>
      <protection/>
    </xf>
    <xf numFmtId="49" fontId="34" fillId="0" borderId="16">
      <alignment horizontal="center"/>
      <protection/>
    </xf>
    <xf numFmtId="49" fontId="34" fillId="0" borderId="16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0" fontId="33" fillId="21" borderId="37">
      <alignment/>
      <protection/>
    </xf>
    <xf numFmtId="4" fontId="34" fillId="0" borderId="16">
      <alignment horizontal="right"/>
      <protection/>
    </xf>
    <xf numFmtId="0" fontId="34" fillId="20" borderId="27">
      <alignment/>
      <protection/>
    </xf>
    <xf numFmtId="0" fontId="40" fillId="0" borderId="0">
      <alignment horizontal="center" wrapText="1"/>
      <protection/>
    </xf>
    <xf numFmtId="0" fontId="42" fillId="0" borderId="15">
      <alignment/>
      <protection/>
    </xf>
    <xf numFmtId="49" fontId="43" fillId="0" borderId="38">
      <alignment horizontal="right"/>
      <protection/>
    </xf>
    <xf numFmtId="0" fontId="34" fillId="0" borderId="38">
      <alignment horizontal="right"/>
      <protection/>
    </xf>
    <xf numFmtId="0" fontId="42" fillId="0" borderId="6">
      <alignment/>
      <protection/>
    </xf>
    <xf numFmtId="0" fontId="34" fillId="0" borderId="29">
      <alignment horizontal="center"/>
      <protection/>
    </xf>
    <xf numFmtId="49" fontId="33" fillId="0" borderId="39">
      <alignment horizontal="center"/>
      <protection/>
    </xf>
    <xf numFmtId="164" fontId="34" fillId="0" borderId="40">
      <alignment horizontal="center"/>
      <protection/>
    </xf>
    <xf numFmtId="0" fontId="34" fillId="0" borderId="41">
      <alignment horizontal="center"/>
      <protection/>
    </xf>
    <xf numFmtId="49" fontId="34" fillId="0" borderId="42">
      <alignment horizontal="center"/>
      <protection/>
    </xf>
    <xf numFmtId="49" fontId="34" fillId="0" borderId="40">
      <alignment horizontal="center"/>
      <protection/>
    </xf>
    <xf numFmtId="0" fontId="34" fillId="0" borderId="40">
      <alignment horizontal="center"/>
      <protection/>
    </xf>
    <xf numFmtId="49" fontId="34" fillId="0" borderId="43">
      <alignment horizontal="center"/>
      <protection/>
    </xf>
    <xf numFmtId="0" fontId="39" fillId="0" borderId="27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45">
      <alignment/>
      <protection/>
    </xf>
    <xf numFmtId="0" fontId="34" fillId="0" borderId="5">
      <alignment horizontal="left" wrapText="1"/>
      <protection/>
    </xf>
    <xf numFmtId="49" fontId="34" fillId="0" borderId="30">
      <alignment horizontal="center"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0" fontId="34" fillId="0" borderId="0">
      <alignment horizontal="left" wrapText="1"/>
      <protection/>
    </xf>
    <xf numFmtId="0" fontId="34" fillId="0" borderId="6">
      <alignment horizontal="left"/>
      <protection/>
    </xf>
    <xf numFmtId="0" fontId="34" fillId="0" borderId="10">
      <alignment horizontal="left" wrapText="1"/>
      <protection/>
    </xf>
    <xf numFmtId="0" fontId="34" fillId="0" borderId="32">
      <alignment/>
      <protection/>
    </xf>
    <xf numFmtId="0" fontId="35" fillId="0" borderId="46">
      <alignment horizontal="left" wrapText="1"/>
      <protection/>
    </xf>
    <xf numFmtId="0" fontId="34" fillId="0" borderId="7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4">
      <alignment horizontal="center" wrapText="1"/>
      <protection/>
    </xf>
    <xf numFmtId="0" fontId="34" fillId="0" borderId="47">
      <alignment/>
      <protection/>
    </xf>
    <xf numFmtId="0" fontId="34" fillId="0" borderId="48">
      <alignment horizontal="center" wrapText="1"/>
      <protection/>
    </xf>
    <xf numFmtId="0" fontId="33" fillId="21" borderId="27">
      <alignment/>
      <protection/>
    </xf>
    <xf numFmtId="49" fontId="34" fillId="0" borderId="11">
      <alignment horizontal="center"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49">
      <alignment horizontal="center" wrapText="1"/>
      <protection/>
    </xf>
    <xf numFmtId="49" fontId="34" fillId="0" borderId="1">
      <alignment horizontal="center"/>
      <protection/>
    </xf>
    <xf numFmtId="49" fontId="34" fillId="0" borderId="6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175" applyNumberFormat="1" applyProtection="1">
      <alignment horizontal="center" wrapText="1"/>
      <protection locked="0"/>
    </xf>
    <xf numFmtId="0" fontId="33" fillId="0" borderId="0" xfId="143" applyNumberFormat="1" applyProtection="1">
      <alignment/>
      <protection locked="0"/>
    </xf>
    <xf numFmtId="0" fontId="33" fillId="0" borderId="0" xfId="190" applyNumberFormat="1" applyBorder="1" applyProtection="1">
      <alignment/>
      <protection locked="0"/>
    </xf>
    <xf numFmtId="0" fontId="42" fillId="0" borderId="0" xfId="176" applyNumberFormat="1" applyBorder="1" applyProtection="1">
      <alignment/>
      <protection locked="0"/>
    </xf>
    <xf numFmtId="0" fontId="59" fillId="0" borderId="0" xfId="153" applyNumberFormat="1" applyFont="1" applyProtection="1">
      <alignment horizontal="center" vertical="top"/>
      <protection locked="0"/>
    </xf>
    <xf numFmtId="49" fontId="59" fillId="0" borderId="0" xfId="177" applyNumberFormat="1" applyFont="1" applyBorder="1" applyProtection="1">
      <alignment horizontal="right"/>
      <protection locked="0"/>
    </xf>
    <xf numFmtId="0" fontId="59" fillId="0" borderId="0" xfId="141" applyNumberFormat="1" applyFont="1" applyBorder="1" applyProtection="1">
      <alignment/>
      <protection locked="0"/>
    </xf>
    <xf numFmtId="0" fontId="59" fillId="0" borderId="0" xfId="0" applyNumberFormat="1" applyFont="1" applyFill="1" applyBorder="1" applyAlignment="1" applyProtection="1">
      <alignment horizontal="left"/>
      <protection/>
    </xf>
    <xf numFmtId="0" fontId="59" fillId="0" borderId="0" xfId="178" applyNumberFormat="1" applyFont="1" applyBorder="1" applyProtection="1">
      <alignment horizontal="right"/>
      <protection locked="0"/>
    </xf>
    <xf numFmtId="0" fontId="59" fillId="0" borderId="0" xfId="156" applyNumberFormat="1" applyFont="1" applyBorder="1" applyProtection="1">
      <alignment horizontal="left"/>
      <protection locked="0"/>
    </xf>
    <xf numFmtId="49" fontId="59" fillId="0" borderId="0" xfId="165" applyNumberFormat="1" applyFont="1" applyBorder="1" applyProtection="1">
      <alignment/>
      <protection locked="0"/>
    </xf>
    <xf numFmtId="0" fontId="59" fillId="0" borderId="0" xfId="140" applyNumberFormat="1" applyFont="1" applyProtection="1">
      <alignment horizontal="left"/>
      <protection locked="0"/>
    </xf>
    <xf numFmtId="49" fontId="59" fillId="0" borderId="0" xfId="166" applyNumberFormat="1" applyFont="1" applyProtection="1">
      <alignment/>
      <protection locked="0"/>
    </xf>
    <xf numFmtId="0" fontId="59" fillId="0" borderId="0" xfId="142" applyNumberFormat="1" applyFont="1" applyProtection="1">
      <alignment/>
      <protection locked="0"/>
    </xf>
    <xf numFmtId="0" fontId="59" fillId="0" borderId="0" xfId="143" applyNumberFormat="1" applyFont="1" applyProtection="1">
      <alignment/>
      <protection locked="0"/>
    </xf>
    <xf numFmtId="0" fontId="60" fillId="0" borderId="0" xfId="138" applyNumberFormat="1" applyFont="1" applyProtection="1">
      <alignment/>
      <protection locked="0"/>
    </xf>
    <xf numFmtId="0" fontId="59" fillId="0" borderId="0" xfId="143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33" fillId="0" borderId="0" xfId="191" applyNumberFormat="1" applyBorder="1" applyProtection="1">
      <alignment/>
      <protection locked="0"/>
    </xf>
    <xf numFmtId="49" fontId="59" fillId="0" borderId="59" xfId="146" applyNumberFormat="1" applyFont="1" applyBorder="1" applyProtection="1">
      <alignment horizontal="center" vertical="center" wrapText="1"/>
      <protection locked="0"/>
    </xf>
    <xf numFmtId="49" fontId="59" fillId="0" borderId="59" xfId="171" applyNumberFormat="1" applyFont="1" applyBorder="1" applyProtection="1">
      <alignment horizontal="center" vertical="center" wrapText="1"/>
      <protection locked="0"/>
    </xf>
    <xf numFmtId="4" fontId="59" fillId="0" borderId="59" xfId="173" applyNumberFormat="1" applyFont="1" applyBorder="1" applyProtection="1">
      <alignment horizontal="right"/>
      <protection locked="0"/>
    </xf>
    <xf numFmtId="49" fontId="59" fillId="0" borderId="59" xfId="169" applyNumberFormat="1" applyFont="1" applyBorder="1" applyProtection="1">
      <alignment horizontal="center"/>
      <protection locked="0"/>
    </xf>
    <xf numFmtId="0" fontId="59" fillId="0" borderId="59" xfId="163" applyNumberFormat="1" applyFont="1" applyBorder="1" applyProtection="1">
      <alignment/>
      <protection locked="0"/>
    </xf>
    <xf numFmtId="0" fontId="59" fillId="20" borderId="59" xfId="174" applyNumberFormat="1" applyFont="1" applyBorder="1" applyProtection="1">
      <alignment/>
      <protection locked="0"/>
    </xf>
    <xf numFmtId="0" fontId="59" fillId="0" borderId="59" xfId="150" applyNumberFormat="1" applyFont="1" applyBorder="1" applyAlignment="1" applyProtection="1">
      <alignment wrapText="1"/>
      <protection locked="0"/>
    </xf>
    <xf numFmtId="0" fontId="59" fillId="0" borderId="59" xfId="141" applyNumberFormat="1" applyFont="1" applyBorder="1" applyAlignment="1" applyProtection="1">
      <alignment/>
      <protection locked="0"/>
    </xf>
    <xf numFmtId="0" fontId="14" fillId="0" borderId="59" xfId="0" applyFont="1" applyBorder="1" applyAlignment="1" applyProtection="1">
      <alignment/>
      <protection locked="0"/>
    </xf>
    <xf numFmtId="0" fontId="40" fillId="0" borderId="0" xfId="0" applyNumberFormat="1" applyFont="1" applyFill="1" applyBorder="1" applyAlignment="1" applyProtection="1">
      <alignment horizontal="center" wrapText="1"/>
      <protection/>
    </xf>
    <xf numFmtId="4" fontId="14" fillId="0" borderId="59" xfId="176" applyNumberFormat="1" applyFont="1" applyBorder="1" applyAlignment="1" applyProtection="1">
      <alignment horizontal="right"/>
      <protection/>
    </xf>
    <xf numFmtId="0" fontId="14" fillId="0" borderId="9" xfId="149" applyNumberFormat="1" applyFont="1" applyAlignment="1" applyProtection="1">
      <alignment wrapText="1"/>
      <protection/>
    </xf>
    <xf numFmtId="0" fontId="59" fillId="0" borderId="60" xfId="150" applyNumberFormat="1" applyFont="1" applyBorder="1" applyAlignment="1" applyProtection="1">
      <alignment wrapText="1"/>
      <protection locked="0"/>
    </xf>
    <xf numFmtId="0" fontId="14" fillId="0" borderId="59" xfId="149" applyNumberFormat="1" applyFont="1" applyBorder="1" applyAlignment="1" applyProtection="1">
      <alignment wrapText="1"/>
      <protection/>
    </xf>
    <xf numFmtId="4" fontId="59" fillId="0" borderId="59" xfId="150" applyNumberFormat="1" applyFont="1" applyBorder="1" applyAlignment="1" applyProtection="1">
      <alignment wrapText="1"/>
      <protection locked="0"/>
    </xf>
    <xf numFmtId="4" fontId="14" fillId="0" borderId="60" xfId="176" applyNumberFormat="1" applyFont="1" applyBorder="1" applyAlignment="1" applyProtection="1">
      <alignment horizontal="right"/>
      <protection/>
    </xf>
    <xf numFmtId="49" fontId="59" fillId="35" borderId="59" xfId="169" applyNumberFormat="1" applyFont="1" applyFill="1" applyBorder="1" applyProtection="1">
      <alignment horizontal="center"/>
      <protection locked="0"/>
    </xf>
    <xf numFmtId="49" fontId="14" fillId="35" borderId="59" xfId="172" applyNumberFormat="1" applyFont="1" applyFill="1" applyBorder="1" applyAlignment="1" applyProtection="1">
      <alignment horizontal="center"/>
      <protection/>
    </xf>
    <xf numFmtId="0" fontId="59" fillId="0" borderId="59" xfId="149" applyNumberFormat="1" applyFont="1" applyBorder="1" applyAlignment="1" applyProtection="1">
      <alignment horizontal="left" wrapText="1" indent="2"/>
      <protection/>
    </xf>
    <xf numFmtId="0" fontId="59" fillId="0" borderId="59" xfId="149" applyNumberFormat="1" applyFont="1" applyBorder="1" applyAlignment="1" applyProtection="1">
      <alignment wrapText="1"/>
      <protection/>
    </xf>
    <xf numFmtId="49" fontId="59" fillId="0" borderId="61" xfId="169" applyNumberFormat="1" applyFont="1" applyBorder="1" applyProtection="1">
      <alignment horizontal="center"/>
      <protection locked="0"/>
    </xf>
    <xf numFmtId="0" fontId="61" fillId="0" borderId="59" xfId="0" applyFont="1" applyBorder="1" applyAlignment="1">
      <alignment vertical="center" wrapText="1"/>
    </xf>
    <xf numFmtId="4" fontId="59" fillId="0" borderId="60" xfId="150" applyNumberFormat="1" applyFont="1" applyBorder="1" applyAlignment="1" applyProtection="1">
      <alignment wrapText="1"/>
      <protection locked="0"/>
    </xf>
    <xf numFmtId="49" fontId="14" fillId="35" borderId="62" xfId="172" applyNumberFormat="1" applyFont="1" applyFill="1" applyBorder="1" applyAlignment="1" applyProtection="1">
      <alignment horizontal="center"/>
      <protection/>
    </xf>
    <xf numFmtId="0" fontId="14" fillId="0" borderId="59" xfId="0" applyFont="1" applyBorder="1" applyAlignment="1">
      <alignment vertical="center" wrapText="1"/>
    </xf>
    <xf numFmtId="0" fontId="14" fillId="0" borderId="63" xfId="0" applyFont="1" applyBorder="1" applyAlignment="1">
      <alignment horizontal="justify" vertical="center" wrapText="1"/>
    </xf>
    <xf numFmtId="49" fontId="61" fillId="35" borderId="59" xfId="172" applyNumberFormat="1" applyFont="1" applyFill="1" applyBorder="1" applyAlignment="1" applyProtection="1">
      <alignment horizontal="center"/>
      <protection/>
    </xf>
    <xf numFmtId="49" fontId="59" fillId="35" borderId="59" xfId="172" applyNumberFormat="1" applyFont="1" applyFill="1" applyBorder="1" applyAlignment="1" applyProtection="1">
      <alignment horizontal="center"/>
      <protection/>
    </xf>
    <xf numFmtId="0" fontId="14" fillId="0" borderId="59" xfId="0" applyFont="1" applyBorder="1" applyAlignment="1">
      <alignment wrapText="1"/>
    </xf>
    <xf numFmtId="49" fontId="14" fillId="0" borderId="64" xfId="168" applyNumberFormat="1" applyFont="1" applyBorder="1" applyAlignment="1" applyProtection="1">
      <alignment horizontal="left"/>
      <protection/>
    </xf>
    <xf numFmtId="0" fontId="14" fillId="0" borderId="59" xfId="150" applyNumberFormat="1" applyFont="1" applyBorder="1" applyAlignment="1" applyProtection="1">
      <alignment wrapText="1"/>
      <protection/>
    </xf>
    <xf numFmtId="0" fontId="14" fillId="0" borderId="60" xfId="149" applyNumberFormat="1" applyFont="1" applyBorder="1" applyAlignment="1" applyProtection="1">
      <alignment wrapText="1"/>
      <protection/>
    </xf>
    <xf numFmtId="2" fontId="59" fillId="0" borderId="59" xfId="150" applyNumberFormat="1" applyFont="1" applyBorder="1" applyAlignment="1" applyProtection="1">
      <alignment wrapText="1"/>
      <protection locked="0"/>
    </xf>
    <xf numFmtId="0" fontId="40" fillId="0" borderId="0" xfId="0" applyNumberFormat="1" applyFont="1" applyFill="1" applyBorder="1" applyAlignment="1" applyProtection="1">
      <alignment horizontal="center" wrapText="1"/>
      <protection/>
    </xf>
    <xf numFmtId="49" fontId="59" fillId="0" borderId="59" xfId="146" applyNumberFormat="1" applyFont="1" applyBorder="1" applyAlignment="1" applyProtection="1">
      <alignment horizontal="center" vertical="center" wrapText="1"/>
      <protection locked="0"/>
    </xf>
    <xf numFmtId="49" fontId="59" fillId="0" borderId="61" xfId="146" applyNumberFormat="1" applyFont="1" applyBorder="1" applyAlignment="1" applyProtection="1">
      <alignment horizontal="center" vertical="center" wrapText="1"/>
      <protection locked="0"/>
    </xf>
    <xf numFmtId="49" fontId="59" fillId="0" borderId="16" xfId="0" applyNumberFormat="1" applyFont="1" applyFill="1" applyBorder="1" applyAlignment="1" applyProtection="1">
      <alignment horizontal="center" vertical="center" wrapText="1"/>
      <protection/>
    </xf>
    <xf numFmtId="49" fontId="59" fillId="0" borderId="28" xfId="0" applyNumberFormat="1" applyFont="1" applyFill="1" applyBorder="1" applyAlignment="1" applyProtection="1">
      <alignment horizontal="center" vertical="center" wrapText="1"/>
      <protection/>
    </xf>
    <xf numFmtId="49" fontId="59" fillId="0" borderId="65" xfId="0" applyNumberFormat="1" applyFont="1" applyFill="1" applyBorder="1" applyAlignment="1" applyProtection="1">
      <alignment horizontal="center" vertical="center" wrapText="1"/>
      <protection/>
    </xf>
    <xf numFmtId="49" fontId="59" fillId="0" borderId="64" xfId="0" applyNumberFormat="1" applyFont="1" applyFill="1" applyBorder="1" applyAlignment="1" applyProtection="1">
      <alignment horizontal="center" vertical="center" wrapText="1"/>
      <protection/>
    </xf>
    <xf numFmtId="49" fontId="59" fillId="0" borderId="66" xfId="146" applyNumberFormat="1" applyFont="1" applyBorder="1" applyAlignment="1" applyProtection="1">
      <alignment horizontal="center" vertical="center" wrapText="1"/>
      <protection locked="0"/>
    </xf>
    <xf numFmtId="0" fontId="59" fillId="0" borderId="0" xfId="143" applyNumberFormat="1" applyFont="1" applyAlignment="1" applyProtection="1">
      <alignment horizontal="right"/>
      <protection locked="0"/>
    </xf>
    <xf numFmtId="0" fontId="59" fillId="0" borderId="0" xfId="143" applyNumberFormat="1" applyFont="1" applyAlignment="1" applyProtection="1">
      <alignment horizontal="center"/>
      <protection locked="0"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G62" sqref="G62"/>
    </sheetView>
  </sheetViews>
  <sheetFormatPr defaultColWidth="9.140625" defaultRowHeight="15"/>
  <cols>
    <col min="1" max="1" width="26.140625" style="1" customWidth="1"/>
    <col min="2" max="2" width="60.00390625" style="1" customWidth="1"/>
    <col min="3" max="3" width="16.00390625" style="1" customWidth="1"/>
    <col min="4" max="4" width="17.140625" style="1" customWidth="1"/>
    <col min="5" max="6" width="16.140625" style="1" customWidth="1"/>
    <col min="7" max="7" width="15.7109375" style="1" customWidth="1"/>
    <col min="8" max="8" width="9.7109375" style="1" customWidth="1"/>
    <col min="9" max="16384" width="9.140625" style="1" customWidth="1"/>
  </cols>
  <sheetData>
    <row r="1" spans="1:8" ht="16.5" customHeight="1">
      <c r="A1" s="54"/>
      <c r="B1" s="54"/>
      <c r="C1" s="30"/>
      <c r="D1" s="2"/>
      <c r="E1" s="3"/>
      <c r="F1" s="3"/>
      <c r="G1" s="3"/>
      <c r="H1" s="3"/>
    </row>
    <row r="2" spans="1:8" ht="16.5" customHeight="1">
      <c r="A2" s="54"/>
      <c r="B2" s="54"/>
      <c r="C2" s="30"/>
      <c r="D2" s="5"/>
      <c r="E2" s="3"/>
      <c r="F2" s="3"/>
      <c r="G2" s="3"/>
      <c r="H2" s="3"/>
    </row>
    <row r="3" spans="1:8" ht="13.5" customHeight="1">
      <c r="A3" s="6"/>
      <c r="B3" s="6"/>
      <c r="C3" s="6"/>
      <c r="D3" s="7"/>
      <c r="E3" s="62"/>
      <c r="F3" s="62"/>
      <c r="G3" s="62"/>
      <c r="H3" s="3"/>
    </row>
    <row r="4" spans="1:8" ht="13.5" customHeight="1">
      <c r="A4" s="8"/>
      <c r="B4" s="9"/>
      <c r="C4" s="9"/>
      <c r="D4" s="10"/>
      <c r="E4" s="62"/>
      <c r="F4" s="62"/>
      <c r="G4" s="62"/>
      <c r="H4" s="3"/>
    </row>
    <row r="5" spans="1:8" ht="13.5" customHeight="1">
      <c r="A5" s="11"/>
      <c r="B5" s="12"/>
      <c r="C5" s="12"/>
      <c r="D5" s="10"/>
      <c r="E5" s="62"/>
      <c r="F5" s="62"/>
      <c r="G5" s="62"/>
      <c r="H5" s="3"/>
    </row>
    <row r="6" spans="1:8" ht="13.5" customHeight="1">
      <c r="A6" s="13"/>
      <c r="B6" s="14"/>
      <c r="C6" s="14"/>
      <c r="D6" s="10"/>
      <c r="E6" s="62"/>
      <c r="F6" s="62"/>
      <c r="G6" s="62"/>
      <c r="H6" s="3"/>
    </row>
    <row r="7" spans="1:8" ht="15" customHeight="1">
      <c r="A7" s="15"/>
      <c r="B7" s="15"/>
      <c r="C7" s="15"/>
      <c r="D7" s="15"/>
      <c r="E7" s="16"/>
      <c r="F7" s="16"/>
      <c r="G7" s="16"/>
      <c r="H7" s="3"/>
    </row>
    <row r="8" spans="1:8" ht="12.75" customHeight="1">
      <c r="A8" s="63" t="s">
        <v>220</v>
      </c>
      <c r="B8" s="63"/>
      <c r="C8" s="63"/>
      <c r="D8" s="63"/>
      <c r="E8" s="63"/>
      <c r="F8" s="63"/>
      <c r="G8" s="63"/>
      <c r="H8" s="3"/>
    </row>
    <row r="9" spans="1:8" ht="24.75" customHeight="1">
      <c r="A9" s="17"/>
      <c r="B9" s="13"/>
      <c r="C9" s="13"/>
      <c r="D9" s="14"/>
      <c r="E9" s="16"/>
      <c r="F9" s="16"/>
      <c r="G9" s="18" t="s">
        <v>192</v>
      </c>
      <c r="H9" s="3"/>
    </row>
    <row r="10" spans="1:8" ht="11.25" customHeight="1">
      <c r="A10" s="57" t="s">
        <v>193</v>
      </c>
      <c r="B10" s="59" t="s">
        <v>194</v>
      </c>
      <c r="C10" s="55" t="s">
        <v>221</v>
      </c>
      <c r="D10" s="56" t="s">
        <v>198</v>
      </c>
      <c r="E10" s="55" t="s">
        <v>241</v>
      </c>
      <c r="F10" s="55" t="s">
        <v>195</v>
      </c>
      <c r="G10" s="55" t="s">
        <v>199</v>
      </c>
      <c r="H10" s="4"/>
    </row>
    <row r="11" spans="1:8" ht="72" customHeight="1">
      <c r="A11" s="58"/>
      <c r="B11" s="60"/>
      <c r="C11" s="56"/>
      <c r="D11" s="61"/>
      <c r="E11" s="56"/>
      <c r="F11" s="56"/>
      <c r="G11" s="56"/>
      <c r="H11" s="4"/>
    </row>
    <row r="12" spans="1:8" ht="11.25" customHeight="1">
      <c r="A12" s="21" t="s">
        <v>0</v>
      </c>
      <c r="B12" s="21" t="s">
        <v>1</v>
      </c>
      <c r="C12" s="21"/>
      <c r="D12" s="22" t="s">
        <v>2</v>
      </c>
      <c r="E12" s="22" t="s">
        <v>3</v>
      </c>
      <c r="F12" s="22"/>
      <c r="G12" s="22" t="s">
        <v>4</v>
      </c>
      <c r="H12" s="4"/>
    </row>
    <row r="13" spans="1:8" ht="15" customHeight="1">
      <c r="A13" s="24" t="s">
        <v>7</v>
      </c>
      <c r="B13" s="27" t="s">
        <v>6</v>
      </c>
      <c r="C13" s="31">
        <f>C14+C20+C26+C32+C37+C40+C49+C55+C59+C66+C78</f>
        <v>26122204.97</v>
      </c>
      <c r="D13" s="31">
        <f>D14+D20+D26+D32+D37+D40+D49+D55+D59+D66+D78</f>
        <v>36988750</v>
      </c>
      <c r="E13" s="31">
        <f>E14+E20+E26+E32+E37+E40+E49+E55+E59+E66+E78</f>
        <v>28864033.95000001</v>
      </c>
      <c r="F13" s="23">
        <f>E13/D13*100</f>
        <v>78.03462931296681</v>
      </c>
      <c r="G13" s="23">
        <f>E13/C13*100</f>
        <v>110.4961621086308</v>
      </c>
      <c r="H13" s="20"/>
    </row>
    <row r="14" spans="1:8" ht="15" customHeight="1">
      <c r="A14" s="24" t="s">
        <v>9</v>
      </c>
      <c r="B14" s="27" t="s">
        <v>8</v>
      </c>
      <c r="C14" s="31">
        <f>C15</f>
        <v>19813436.45</v>
      </c>
      <c r="D14" s="31">
        <f>D15</f>
        <v>27867400</v>
      </c>
      <c r="E14" s="31">
        <f>E15</f>
        <v>20989620.210000005</v>
      </c>
      <c r="F14" s="23">
        <f aca="true" t="shared" si="0" ref="F14:F85">E14/D14*100</f>
        <v>75.31962152909854</v>
      </c>
      <c r="G14" s="23">
        <f aca="true" t="shared" si="1" ref="G14:G85">E14/C14*100</f>
        <v>105.93629360039665</v>
      </c>
      <c r="H14" s="20"/>
    </row>
    <row r="15" spans="1:8" ht="15" customHeight="1">
      <c r="A15" s="24" t="s">
        <v>11</v>
      </c>
      <c r="B15" s="27" t="s">
        <v>10</v>
      </c>
      <c r="C15" s="31">
        <f>C16+C17+C18+C19</f>
        <v>19813436.45</v>
      </c>
      <c r="D15" s="31">
        <f>D16+D17+D18+D19</f>
        <v>27867400</v>
      </c>
      <c r="E15" s="31">
        <f>E16+E17+E18+E19</f>
        <v>20989620.210000005</v>
      </c>
      <c r="F15" s="23">
        <f t="shared" si="0"/>
        <v>75.31962152909854</v>
      </c>
      <c r="G15" s="23">
        <f t="shared" si="1"/>
        <v>105.93629360039665</v>
      </c>
      <c r="H15" s="20"/>
    </row>
    <row r="16" spans="1:8" ht="78" customHeight="1">
      <c r="A16" s="24" t="s">
        <v>13</v>
      </c>
      <c r="B16" s="27" t="s">
        <v>12</v>
      </c>
      <c r="C16" s="31">
        <v>19506983.34</v>
      </c>
      <c r="D16" s="23">
        <v>27486900</v>
      </c>
      <c r="E16" s="23">
        <v>20710894.94</v>
      </c>
      <c r="F16" s="23">
        <f t="shared" si="0"/>
        <v>75.34823839720013</v>
      </c>
      <c r="G16" s="23">
        <f t="shared" si="1"/>
        <v>106.17169543345702</v>
      </c>
      <c r="H16" s="20"/>
    </row>
    <row r="17" spans="1:8" ht="125.25" customHeight="1">
      <c r="A17" s="24" t="s">
        <v>15</v>
      </c>
      <c r="B17" s="27" t="s">
        <v>14</v>
      </c>
      <c r="C17" s="31">
        <v>108465.54</v>
      </c>
      <c r="D17" s="23">
        <v>177700</v>
      </c>
      <c r="E17" s="23">
        <v>92271.28</v>
      </c>
      <c r="F17" s="23">
        <f t="shared" si="0"/>
        <v>51.925312324141814</v>
      </c>
      <c r="G17" s="23">
        <f t="shared" si="1"/>
        <v>85.0696728195886</v>
      </c>
      <c r="H17" s="20"/>
    </row>
    <row r="18" spans="1:8" ht="45.75" customHeight="1">
      <c r="A18" s="24" t="s">
        <v>17</v>
      </c>
      <c r="B18" s="27" t="s">
        <v>16</v>
      </c>
      <c r="C18" s="31">
        <v>82448.91</v>
      </c>
      <c r="D18" s="23">
        <v>96100</v>
      </c>
      <c r="E18" s="23">
        <v>136845.69</v>
      </c>
      <c r="F18" s="23">
        <f t="shared" si="0"/>
        <v>142.3992611862643</v>
      </c>
      <c r="G18" s="23">
        <f t="shared" si="1"/>
        <v>165.97634826221474</v>
      </c>
      <c r="H18" s="20"/>
    </row>
    <row r="19" spans="1:8" ht="92.25" customHeight="1">
      <c r="A19" s="24" t="s">
        <v>19</v>
      </c>
      <c r="B19" s="27" t="s">
        <v>18</v>
      </c>
      <c r="C19" s="31">
        <v>115538.66</v>
      </c>
      <c r="D19" s="23">
        <v>106700</v>
      </c>
      <c r="E19" s="23">
        <v>49608.3</v>
      </c>
      <c r="F19" s="23">
        <f t="shared" si="0"/>
        <v>46.49325210871603</v>
      </c>
      <c r="G19" s="23">
        <f t="shared" si="1"/>
        <v>42.936537432578845</v>
      </c>
      <c r="H19" s="20"/>
    </row>
    <row r="20" spans="1:8" ht="31.5" customHeight="1">
      <c r="A20" s="24" t="s">
        <v>21</v>
      </c>
      <c r="B20" s="27" t="s">
        <v>20</v>
      </c>
      <c r="C20" s="31">
        <f>C21</f>
        <v>3064932.7899999996</v>
      </c>
      <c r="D20" s="31">
        <f>D21</f>
        <v>4859201</v>
      </c>
      <c r="E20" s="31">
        <f>E21</f>
        <v>4639164.58</v>
      </c>
      <c r="F20" s="23">
        <f t="shared" si="0"/>
        <v>95.47175718806446</v>
      </c>
      <c r="G20" s="23">
        <f t="shared" si="1"/>
        <v>151.3626855093289</v>
      </c>
      <c r="H20" s="20"/>
    </row>
    <row r="21" spans="1:8" ht="28.5" customHeight="1">
      <c r="A21" s="24" t="s">
        <v>23</v>
      </c>
      <c r="B21" s="27" t="s">
        <v>22</v>
      </c>
      <c r="C21" s="31">
        <f>C22+C23+C24+C25</f>
        <v>3064932.7899999996</v>
      </c>
      <c r="D21" s="31">
        <f>D22+D23+D24+D25</f>
        <v>4859201</v>
      </c>
      <c r="E21" s="31">
        <f>E22+E23+E24+E25</f>
        <v>4639164.58</v>
      </c>
      <c r="F21" s="23">
        <f t="shared" si="0"/>
        <v>95.47175718806446</v>
      </c>
      <c r="G21" s="23">
        <f t="shared" si="1"/>
        <v>151.3626855093289</v>
      </c>
      <c r="H21" s="20"/>
    </row>
    <row r="22" spans="1:8" ht="76.5" customHeight="1">
      <c r="A22" s="24" t="s">
        <v>25</v>
      </c>
      <c r="B22" s="27" t="s">
        <v>24</v>
      </c>
      <c r="C22" s="31">
        <v>1051879.13</v>
      </c>
      <c r="D22" s="23">
        <v>1534446</v>
      </c>
      <c r="E22" s="23">
        <v>1559261.62</v>
      </c>
      <c r="F22" s="23">
        <f t="shared" si="0"/>
        <v>101.61723644885517</v>
      </c>
      <c r="G22" s="23">
        <f t="shared" si="1"/>
        <v>148.23581679009072</v>
      </c>
      <c r="H22" s="20"/>
    </row>
    <row r="23" spans="1:8" ht="96.75" customHeight="1">
      <c r="A23" s="24" t="s">
        <v>27</v>
      </c>
      <c r="B23" s="27" t="s">
        <v>26</v>
      </c>
      <c r="C23" s="31">
        <v>28565.61</v>
      </c>
      <c r="D23" s="23">
        <v>38435</v>
      </c>
      <c r="E23" s="23">
        <v>24851.42</v>
      </c>
      <c r="F23" s="23">
        <f t="shared" si="0"/>
        <v>64.65830623129959</v>
      </c>
      <c r="G23" s="23">
        <f t="shared" si="1"/>
        <v>86.99768707897363</v>
      </c>
      <c r="H23" s="20"/>
    </row>
    <row r="24" spans="1:8" ht="81" customHeight="1">
      <c r="A24" s="24" t="s">
        <v>29</v>
      </c>
      <c r="B24" s="27" t="s">
        <v>28</v>
      </c>
      <c r="C24" s="31">
        <v>2110371.36</v>
      </c>
      <c r="D24" s="23">
        <v>3537675</v>
      </c>
      <c r="E24" s="23">
        <v>3270360.28</v>
      </c>
      <c r="F24" s="23">
        <f t="shared" si="0"/>
        <v>92.44377394757855</v>
      </c>
      <c r="G24" s="23">
        <f t="shared" si="1"/>
        <v>154.96610416471916</v>
      </c>
      <c r="H24" s="20"/>
    </row>
    <row r="25" spans="1:8" ht="76.5" customHeight="1">
      <c r="A25" s="24" t="s">
        <v>31</v>
      </c>
      <c r="B25" s="27" t="s">
        <v>30</v>
      </c>
      <c r="C25" s="31">
        <v>-125883.31</v>
      </c>
      <c r="D25" s="23">
        <v>-251355</v>
      </c>
      <c r="E25" s="23">
        <v>-215308.74</v>
      </c>
      <c r="F25" s="23">
        <f t="shared" si="0"/>
        <v>85.65922301127887</v>
      </c>
      <c r="G25" s="23">
        <f t="shared" si="1"/>
        <v>171.0383528999992</v>
      </c>
      <c r="H25" s="20"/>
    </row>
    <row r="26" spans="1:8" ht="15" customHeight="1">
      <c r="A26" s="24" t="s">
        <v>33</v>
      </c>
      <c r="B26" s="27" t="s">
        <v>32</v>
      </c>
      <c r="C26" s="31">
        <f>C27+C30</f>
        <v>1050918.53</v>
      </c>
      <c r="D26" s="31">
        <f>D27+D30</f>
        <v>1503166</v>
      </c>
      <c r="E26" s="31">
        <f>E27+E30</f>
        <v>1001983.61</v>
      </c>
      <c r="F26" s="23">
        <f t="shared" si="0"/>
        <v>66.65821406285134</v>
      </c>
      <c r="G26" s="23">
        <f t="shared" si="1"/>
        <v>95.34360479874687</v>
      </c>
      <c r="H26" s="20"/>
    </row>
    <row r="27" spans="1:8" ht="27" customHeight="1">
      <c r="A27" s="24" t="s">
        <v>35</v>
      </c>
      <c r="B27" s="27" t="s">
        <v>34</v>
      </c>
      <c r="C27" s="31">
        <f>C28+C29</f>
        <v>934673.33</v>
      </c>
      <c r="D27" s="31">
        <f>D28+D29</f>
        <v>1393000</v>
      </c>
      <c r="E27" s="31">
        <f>E28+E29</f>
        <v>956072.78</v>
      </c>
      <c r="F27" s="23">
        <f t="shared" si="0"/>
        <v>68.63408327351041</v>
      </c>
      <c r="G27" s="23">
        <f t="shared" si="1"/>
        <v>102.28951113861353</v>
      </c>
      <c r="H27" s="20"/>
    </row>
    <row r="28" spans="1:8" ht="27" customHeight="1">
      <c r="A28" s="24" t="s">
        <v>36</v>
      </c>
      <c r="B28" s="27" t="s">
        <v>34</v>
      </c>
      <c r="C28" s="31">
        <v>933989.61</v>
      </c>
      <c r="D28" s="23">
        <v>1393000</v>
      </c>
      <c r="E28" s="23">
        <v>956096.5</v>
      </c>
      <c r="F28" s="23">
        <f t="shared" si="0"/>
        <v>68.63578607322326</v>
      </c>
      <c r="G28" s="23">
        <f t="shared" si="1"/>
        <v>102.36693104112797</v>
      </c>
      <c r="H28" s="20"/>
    </row>
    <row r="29" spans="1:8" ht="45.75" customHeight="1">
      <c r="A29" s="24" t="s">
        <v>38</v>
      </c>
      <c r="B29" s="27" t="s">
        <v>37</v>
      </c>
      <c r="C29" s="31">
        <v>683.72</v>
      </c>
      <c r="D29" s="23">
        <v>0</v>
      </c>
      <c r="E29" s="23">
        <v>-23.72</v>
      </c>
      <c r="F29" s="23"/>
      <c r="G29" s="23">
        <f t="shared" si="1"/>
        <v>-3.4692564207570347</v>
      </c>
      <c r="H29" s="20"/>
    </row>
    <row r="30" spans="1:8" ht="15" customHeight="1">
      <c r="A30" s="24" t="s">
        <v>40</v>
      </c>
      <c r="B30" s="27" t="s">
        <v>39</v>
      </c>
      <c r="C30" s="31">
        <f>C31</f>
        <v>116245.2</v>
      </c>
      <c r="D30" s="31">
        <f>D31</f>
        <v>110166</v>
      </c>
      <c r="E30" s="31">
        <f>E31</f>
        <v>45910.83</v>
      </c>
      <c r="F30" s="23">
        <f t="shared" si="0"/>
        <v>41.674227983225315</v>
      </c>
      <c r="G30" s="23">
        <f t="shared" si="1"/>
        <v>39.494817850543505</v>
      </c>
      <c r="H30" s="20"/>
    </row>
    <row r="31" spans="1:8" ht="15" customHeight="1">
      <c r="A31" s="24" t="s">
        <v>41</v>
      </c>
      <c r="B31" s="27" t="s">
        <v>39</v>
      </c>
      <c r="C31" s="31">
        <v>116245.2</v>
      </c>
      <c r="D31" s="23">
        <v>110166</v>
      </c>
      <c r="E31" s="23">
        <v>45910.83</v>
      </c>
      <c r="F31" s="23">
        <f t="shared" si="0"/>
        <v>41.674227983225315</v>
      </c>
      <c r="G31" s="23">
        <f t="shared" si="1"/>
        <v>39.494817850543505</v>
      </c>
      <c r="H31" s="20"/>
    </row>
    <row r="32" spans="1:8" ht="15" customHeight="1">
      <c r="A32" s="24" t="s">
        <v>43</v>
      </c>
      <c r="B32" s="27" t="s">
        <v>42</v>
      </c>
      <c r="C32" s="35">
        <f>C34+C35</f>
        <v>182938.3</v>
      </c>
      <c r="D32" s="35">
        <f>D34+D35</f>
        <v>230000</v>
      </c>
      <c r="E32" s="35">
        <f>E34+E35</f>
        <v>89922.44</v>
      </c>
      <c r="F32" s="23">
        <f t="shared" si="0"/>
        <v>39.09671304347826</v>
      </c>
      <c r="G32" s="23">
        <f t="shared" si="1"/>
        <v>49.154518217344325</v>
      </c>
      <c r="H32" s="20"/>
    </row>
    <row r="33" spans="1:8" ht="30.75" customHeight="1">
      <c r="A33" s="24" t="s">
        <v>45</v>
      </c>
      <c r="B33" s="27" t="s">
        <v>44</v>
      </c>
      <c r="C33" s="27">
        <f>C34</f>
        <v>179938.3</v>
      </c>
      <c r="D33" s="27">
        <f>D34</f>
        <v>230000</v>
      </c>
      <c r="E33" s="27">
        <f>E34</f>
        <v>89922.44</v>
      </c>
      <c r="F33" s="23">
        <f t="shared" si="0"/>
        <v>39.09671304347826</v>
      </c>
      <c r="G33" s="23">
        <f t="shared" si="1"/>
        <v>49.97404110186659</v>
      </c>
      <c r="H33" s="20"/>
    </row>
    <row r="34" spans="1:8" ht="45" customHeight="1">
      <c r="A34" s="24" t="s">
        <v>47</v>
      </c>
      <c r="B34" s="27" t="s">
        <v>46</v>
      </c>
      <c r="C34" s="27">
        <v>179938.3</v>
      </c>
      <c r="D34" s="23">
        <v>230000</v>
      </c>
      <c r="E34" s="23">
        <v>89922.44</v>
      </c>
      <c r="F34" s="23">
        <f t="shared" si="0"/>
        <v>39.09671304347826</v>
      </c>
      <c r="G34" s="23">
        <f t="shared" si="1"/>
        <v>49.97404110186659</v>
      </c>
      <c r="H34" s="20"/>
    </row>
    <row r="35" spans="1:8" ht="45" customHeight="1">
      <c r="A35" s="38" t="s">
        <v>200</v>
      </c>
      <c r="B35" s="34" t="s">
        <v>201</v>
      </c>
      <c r="C35" s="31">
        <f>C36</f>
        <v>3000</v>
      </c>
      <c r="D35" s="31">
        <f>D36</f>
        <v>0</v>
      </c>
      <c r="E35" s="31">
        <f>E36</f>
        <v>0</v>
      </c>
      <c r="F35" s="31">
        <f>F36</f>
        <v>0</v>
      </c>
      <c r="G35" s="23"/>
      <c r="H35" s="20"/>
    </row>
    <row r="36" spans="1:8" ht="45" customHeight="1">
      <c r="A36" s="38" t="s">
        <v>202</v>
      </c>
      <c r="B36" s="34" t="s">
        <v>203</v>
      </c>
      <c r="C36" s="31">
        <v>3000</v>
      </c>
      <c r="D36" s="23"/>
      <c r="E36" s="23"/>
      <c r="F36" s="23"/>
      <c r="G36" s="23"/>
      <c r="H36" s="20"/>
    </row>
    <row r="37" spans="1:8" ht="45.75" customHeight="1">
      <c r="A37" s="48" t="s">
        <v>225</v>
      </c>
      <c r="B37" s="39" t="s">
        <v>222</v>
      </c>
      <c r="C37" s="36">
        <f>C38</f>
        <v>-12386.69</v>
      </c>
      <c r="D37" s="36">
        <f>D38</f>
        <v>0</v>
      </c>
      <c r="E37" s="36">
        <f>E38</f>
        <v>0</v>
      </c>
      <c r="F37" s="23"/>
      <c r="G37" s="23"/>
      <c r="H37" s="20"/>
    </row>
    <row r="38" spans="1:8" ht="35.25" customHeight="1">
      <c r="A38" s="48" t="s">
        <v>226</v>
      </c>
      <c r="B38" s="39" t="s">
        <v>223</v>
      </c>
      <c r="C38" s="36">
        <f>C39</f>
        <v>-12386.69</v>
      </c>
      <c r="D38" s="36">
        <f>D39</f>
        <v>0</v>
      </c>
      <c r="E38" s="36">
        <f>E39</f>
        <v>0</v>
      </c>
      <c r="F38" s="23"/>
      <c r="G38" s="23"/>
      <c r="H38" s="20"/>
    </row>
    <row r="39" spans="1:8" ht="45" customHeight="1">
      <c r="A39" s="48" t="s">
        <v>227</v>
      </c>
      <c r="B39" s="39" t="s">
        <v>224</v>
      </c>
      <c r="C39" s="36">
        <v>-12386.69</v>
      </c>
      <c r="D39" s="23"/>
      <c r="E39" s="23"/>
      <c r="F39" s="23"/>
      <c r="G39" s="23"/>
      <c r="H39" s="20"/>
    </row>
    <row r="40" spans="1:8" ht="45.75" customHeight="1">
      <c r="A40" s="24" t="s">
        <v>49</v>
      </c>
      <c r="B40" s="27" t="s">
        <v>48</v>
      </c>
      <c r="C40" s="31">
        <f>C41+C46</f>
        <v>1185178.6800000002</v>
      </c>
      <c r="D40" s="31">
        <f>D41+D46</f>
        <v>1538021</v>
      </c>
      <c r="E40" s="31">
        <f>E41+E46</f>
        <v>1384511.83</v>
      </c>
      <c r="F40" s="23">
        <f t="shared" si="0"/>
        <v>90.01904590379456</v>
      </c>
      <c r="G40" s="23">
        <f t="shared" si="1"/>
        <v>116.81882684558585</v>
      </c>
      <c r="H40" s="20"/>
    </row>
    <row r="41" spans="1:8" ht="90" customHeight="1">
      <c r="A41" s="24" t="s">
        <v>51</v>
      </c>
      <c r="B41" s="27" t="s">
        <v>50</v>
      </c>
      <c r="C41" s="31">
        <f>C42+C44</f>
        <v>1159678.6800000002</v>
      </c>
      <c r="D41" s="31">
        <f>D42+D44</f>
        <v>1518021</v>
      </c>
      <c r="E41" s="31">
        <f>E42+E44</f>
        <v>1363761.83</v>
      </c>
      <c r="F41" s="23">
        <f t="shared" si="0"/>
        <v>89.83813992033049</v>
      </c>
      <c r="G41" s="23">
        <f t="shared" si="1"/>
        <v>117.5982497151711</v>
      </c>
      <c r="H41" s="20"/>
    </row>
    <row r="42" spans="1:8" ht="78" customHeight="1">
      <c r="A42" s="24" t="s">
        <v>53</v>
      </c>
      <c r="B42" s="27" t="s">
        <v>52</v>
      </c>
      <c r="C42" s="31">
        <f>C43</f>
        <v>883891.81</v>
      </c>
      <c r="D42" s="31">
        <f>D43</f>
        <v>1112813</v>
      </c>
      <c r="E42" s="31">
        <f>E43</f>
        <v>995244.35</v>
      </c>
      <c r="F42" s="23">
        <f t="shared" si="0"/>
        <v>89.43500390451945</v>
      </c>
      <c r="G42" s="23">
        <f t="shared" si="1"/>
        <v>112.59798300427741</v>
      </c>
      <c r="H42" s="20"/>
    </row>
    <row r="43" spans="1:8" ht="81" customHeight="1">
      <c r="A43" s="24" t="s">
        <v>55</v>
      </c>
      <c r="B43" s="27" t="s">
        <v>54</v>
      </c>
      <c r="C43" s="31">
        <v>883891.81</v>
      </c>
      <c r="D43" s="23">
        <v>1112813</v>
      </c>
      <c r="E43" s="23">
        <v>995244.35</v>
      </c>
      <c r="F43" s="23">
        <f t="shared" si="0"/>
        <v>89.43500390451945</v>
      </c>
      <c r="G43" s="23">
        <f t="shared" si="1"/>
        <v>112.59798300427741</v>
      </c>
      <c r="H43" s="20"/>
    </row>
    <row r="44" spans="1:8" ht="90.75" customHeight="1">
      <c r="A44" s="24" t="s">
        <v>57</v>
      </c>
      <c r="B44" s="27" t="s">
        <v>56</v>
      </c>
      <c r="C44" s="31">
        <f>C45</f>
        <v>275786.87</v>
      </c>
      <c r="D44" s="31">
        <f>D45</f>
        <v>405208</v>
      </c>
      <c r="E44" s="31">
        <f>E45</f>
        <v>368517.48</v>
      </c>
      <c r="F44" s="23">
        <f t="shared" si="0"/>
        <v>90.9452626799076</v>
      </c>
      <c r="G44" s="23">
        <f t="shared" si="1"/>
        <v>133.62401190455512</v>
      </c>
      <c r="H44" s="20"/>
    </row>
    <row r="45" spans="1:8" ht="75" customHeight="1">
      <c r="A45" s="24" t="s">
        <v>59</v>
      </c>
      <c r="B45" s="27" t="s">
        <v>58</v>
      </c>
      <c r="C45" s="31">
        <v>275786.87</v>
      </c>
      <c r="D45" s="23">
        <v>405208</v>
      </c>
      <c r="E45" s="23">
        <v>368517.48</v>
      </c>
      <c r="F45" s="23">
        <f t="shared" si="0"/>
        <v>90.9452626799076</v>
      </c>
      <c r="G45" s="23">
        <f t="shared" si="1"/>
        <v>133.62401190455512</v>
      </c>
      <c r="H45" s="20"/>
    </row>
    <row r="46" spans="1:8" ht="31.5" customHeight="1">
      <c r="A46" s="24" t="s">
        <v>61</v>
      </c>
      <c r="B46" s="27" t="s">
        <v>60</v>
      </c>
      <c r="C46" s="31">
        <f>C47</f>
        <v>25500</v>
      </c>
      <c r="D46" s="31">
        <f>D47</f>
        <v>20000</v>
      </c>
      <c r="E46" s="31">
        <f>E47</f>
        <v>20750</v>
      </c>
      <c r="F46" s="23">
        <f t="shared" si="0"/>
        <v>103.75000000000001</v>
      </c>
      <c r="G46" s="23">
        <f t="shared" si="1"/>
        <v>81.37254901960785</v>
      </c>
      <c r="H46" s="20"/>
    </row>
    <row r="47" spans="1:8" ht="50.25" customHeight="1">
      <c r="A47" s="24" t="s">
        <v>63</v>
      </c>
      <c r="B47" s="27" t="s">
        <v>62</v>
      </c>
      <c r="C47" s="31">
        <v>25500</v>
      </c>
      <c r="D47" s="23">
        <v>20000</v>
      </c>
      <c r="E47" s="23">
        <v>20750</v>
      </c>
      <c r="F47" s="23">
        <f t="shared" si="0"/>
        <v>103.75000000000001</v>
      </c>
      <c r="G47" s="23">
        <f t="shared" si="1"/>
        <v>81.37254901960785</v>
      </c>
      <c r="H47" s="20"/>
    </row>
    <row r="48" spans="1:8" ht="64.5" customHeight="1">
      <c r="A48" s="24" t="s">
        <v>65</v>
      </c>
      <c r="B48" s="27" t="s">
        <v>64</v>
      </c>
      <c r="C48" s="31">
        <v>25500</v>
      </c>
      <c r="D48" s="23">
        <v>20000</v>
      </c>
      <c r="E48" s="23">
        <v>20750</v>
      </c>
      <c r="F48" s="23">
        <f t="shared" si="0"/>
        <v>103.75000000000001</v>
      </c>
      <c r="G48" s="23">
        <f t="shared" si="1"/>
        <v>81.37254901960785</v>
      </c>
      <c r="H48" s="20"/>
    </row>
    <row r="49" spans="1:8" ht="15" customHeight="1">
      <c r="A49" s="24" t="s">
        <v>67</v>
      </c>
      <c r="B49" s="27" t="s">
        <v>66</v>
      </c>
      <c r="C49" s="31">
        <f>C50</f>
        <v>191682.49</v>
      </c>
      <c r="D49" s="31">
        <f>D50</f>
        <v>405740</v>
      </c>
      <c r="E49" s="31">
        <f>E50</f>
        <v>359616.95999999996</v>
      </c>
      <c r="F49" s="23">
        <f t="shared" si="0"/>
        <v>88.63236555429584</v>
      </c>
      <c r="G49" s="23">
        <f t="shared" si="1"/>
        <v>187.61075150891455</v>
      </c>
      <c r="H49" s="20"/>
    </row>
    <row r="50" spans="1:8" ht="15" customHeight="1">
      <c r="A50" s="24" t="s">
        <v>69</v>
      </c>
      <c r="B50" s="27" t="s">
        <v>68</v>
      </c>
      <c r="C50" s="31">
        <f>C51+C52+C53+C54</f>
        <v>191682.49</v>
      </c>
      <c r="D50" s="31">
        <f>D51+D52+D53+D54</f>
        <v>405740</v>
      </c>
      <c r="E50" s="31">
        <f>E51+E52+E53+E54</f>
        <v>359616.95999999996</v>
      </c>
      <c r="F50" s="23">
        <f t="shared" si="0"/>
        <v>88.63236555429584</v>
      </c>
      <c r="G50" s="23">
        <f t="shared" si="1"/>
        <v>187.61075150891455</v>
      </c>
      <c r="H50" s="20"/>
    </row>
    <row r="51" spans="1:8" ht="27" customHeight="1">
      <c r="A51" s="24" t="s">
        <v>71</v>
      </c>
      <c r="B51" s="27" t="s">
        <v>70</v>
      </c>
      <c r="C51" s="31">
        <v>64326.37</v>
      </c>
      <c r="D51" s="23">
        <v>137040</v>
      </c>
      <c r="E51" s="23">
        <v>127237.38</v>
      </c>
      <c r="F51" s="23">
        <f t="shared" si="0"/>
        <v>92.84689141856393</v>
      </c>
      <c r="G51" s="23">
        <f t="shared" si="1"/>
        <v>197.79972039460645</v>
      </c>
      <c r="H51" s="20"/>
    </row>
    <row r="52" spans="1:8" ht="27" customHeight="1">
      <c r="A52" s="24" t="s">
        <v>73</v>
      </c>
      <c r="B52" s="27" t="s">
        <v>72</v>
      </c>
      <c r="C52" s="31">
        <v>8535.32</v>
      </c>
      <c r="D52" s="23">
        <v>200</v>
      </c>
      <c r="E52" s="23">
        <v>103.15</v>
      </c>
      <c r="F52" s="23">
        <f t="shared" si="0"/>
        <v>51.575</v>
      </c>
      <c r="G52" s="23">
        <f t="shared" si="1"/>
        <v>1.208507706799511</v>
      </c>
      <c r="H52" s="20"/>
    </row>
    <row r="53" spans="1:8" ht="15" customHeight="1">
      <c r="A53" s="24" t="s">
        <v>75</v>
      </c>
      <c r="B53" s="27" t="s">
        <v>74</v>
      </c>
      <c r="C53" s="31">
        <v>21249.75</v>
      </c>
      <c r="D53" s="23">
        <v>56000</v>
      </c>
      <c r="E53" s="23">
        <v>52502.89</v>
      </c>
      <c r="F53" s="23">
        <f t="shared" si="0"/>
        <v>93.75516071428571</v>
      </c>
      <c r="G53" s="23">
        <f t="shared" si="1"/>
        <v>247.0753302980035</v>
      </c>
      <c r="H53" s="20"/>
    </row>
    <row r="54" spans="1:8" ht="15" customHeight="1">
      <c r="A54" s="24" t="s">
        <v>77</v>
      </c>
      <c r="B54" s="27" t="s">
        <v>76</v>
      </c>
      <c r="C54" s="31">
        <v>97571.05</v>
      </c>
      <c r="D54" s="23">
        <v>212500</v>
      </c>
      <c r="E54" s="23">
        <v>179773.54</v>
      </c>
      <c r="F54" s="23">
        <f t="shared" si="0"/>
        <v>84.59931294117648</v>
      </c>
      <c r="G54" s="23">
        <f t="shared" si="1"/>
        <v>184.24885250286843</v>
      </c>
      <c r="H54" s="20"/>
    </row>
    <row r="55" spans="1:8" ht="29.25" customHeight="1">
      <c r="A55" s="24" t="s">
        <v>79</v>
      </c>
      <c r="B55" s="27" t="s">
        <v>78</v>
      </c>
      <c r="C55" s="31">
        <f>C56</f>
        <v>53110.16</v>
      </c>
      <c r="D55" s="31">
        <f>D56</f>
        <v>101162</v>
      </c>
      <c r="E55" s="23">
        <f>E56</f>
        <v>46488.44</v>
      </c>
      <c r="F55" s="23">
        <f t="shared" si="0"/>
        <v>45.95444929914395</v>
      </c>
      <c r="G55" s="23">
        <f t="shared" si="1"/>
        <v>87.53210308536069</v>
      </c>
      <c r="H55" s="20"/>
    </row>
    <row r="56" spans="1:8" ht="23.25" customHeight="1">
      <c r="A56" s="24" t="s">
        <v>81</v>
      </c>
      <c r="B56" s="27" t="s">
        <v>80</v>
      </c>
      <c r="C56" s="31">
        <f>C57</f>
        <v>53110.16</v>
      </c>
      <c r="D56" s="31">
        <f>D57</f>
        <v>101162</v>
      </c>
      <c r="E56" s="31">
        <f>E57</f>
        <v>46488.44</v>
      </c>
      <c r="F56" s="23">
        <f t="shared" si="0"/>
        <v>45.95444929914395</v>
      </c>
      <c r="G56" s="23">
        <f t="shared" si="1"/>
        <v>87.53210308536069</v>
      </c>
      <c r="H56" s="20"/>
    </row>
    <row r="57" spans="1:8" ht="15" customHeight="1">
      <c r="A57" s="24" t="s">
        <v>83</v>
      </c>
      <c r="B57" s="27" t="s">
        <v>82</v>
      </c>
      <c r="C57" s="31">
        <f>C58</f>
        <v>53110.16</v>
      </c>
      <c r="D57" s="31">
        <f>D58</f>
        <v>101162</v>
      </c>
      <c r="E57" s="31">
        <f>E58</f>
        <v>46488.44</v>
      </c>
      <c r="F57" s="23">
        <f t="shared" si="0"/>
        <v>45.95444929914395</v>
      </c>
      <c r="G57" s="23">
        <f t="shared" si="1"/>
        <v>87.53210308536069</v>
      </c>
      <c r="H57" s="20"/>
    </row>
    <row r="58" spans="1:8" ht="27" customHeight="1">
      <c r="A58" s="24" t="s">
        <v>85</v>
      </c>
      <c r="B58" s="27" t="s">
        <v>84</v>
      </c>
      <c r="C58" s="31">
        <v>53110.16</v>
      </c>
      <c r="D58" s="23">
        <v>101162</v>
      </c>
      <c r="E58" s="23">
        <v>46488.44</v>
      </c>
      <c r="F58" s="23">
        <f t="shared" si="0"/>
        <v>45.95444929914395</v>
      </c>
      <c r="G58" s="23">
        <f t="shared" si="1"/>
        <v>87.53210308536069</v>
      </c>
      <c r="H58" s="20"/>
    </row>
    <row r="59" spans="1:8" ht="31.5" customHeight="1">
      <c r="A59" s="24" t="s">
        <v>87</v>
      </c>
      <c r="B59" s="33" t="s">
        <v>86</v>
      </c>
      <c r="C59" s="31">
        <f>C60+C63</f>
        <v>386278.26</v>
      </c>
      <c r="D59" s="31">
        <f>D60+D63</f>
        <v>224060</v>
      </c>
      <c r="E59" s="31">
        <f>E60+E63</f>
        <v>253215.47999999998</v>
      </c>
      <c r="F59" s="23">
        <f t="shared" si="0"/>
        <v>113.0123538337945</v>
      </c>
      <c r="G59" s="23">
        <f t="shared" si="1"/>
        <v>65.55260966537439</v>
      </c>
      <c r="H59" s="20"/>
    </row>
    <row r="60" spans="1:8" ht="98.25" customHeight="1">
      <c r="A60" s="47" t="s">
        <v>231</v>
      </c>
      <c r="B60" s="40" t="s">
        <v>228</v>
      </c>
      <c r="C60" s="36">
        <f>C61</f>
        <v>332850</v>
      </c>
      <c r="D60" s="36">
        <f>D61</f>
        <v>178800</v>
      </c>
      <c r="E60" s="36">
        <f>E61</f>
        <v>178800</v>
      </c>
      <c r="F60" s="23">
        <f t="shared" si="0"/>
        <v>100</v>
      </c>
      <c r="G60" s="23">
        <f t="shared" si="1"/>
        <v>53.71789094186571</v>
      </c>
      <c r="H60" s="20"/>
    </row>
    <row r="61" spans="1:8" ht="109.5" customHeight="1">
      <c r="A61" s="47" t="s">
        <v>232</v>
      </c>
      <c r="B61" s="40" t="s">
        <v>229</v>
      </c>
      <c r="C61" s="36">
        <f>C62</f>
        <v>332850</v>
      </c>
      <c r="D61" s="36">
        <f>D62</f>
        <v>178800</v>
      </c>
      <c r="E61" s="36">
        <f>E62</f>
        <v>178800</v>
      </c>
      <c r="F61" s="23">
        <f t="shared" si="0"/>
        <v>100</v>
      </c>
      <c r="G61" s="23">
        <f t="shared" si="1"/>
        <v>53.71789094186571</v>
      </c>
      <c r="H61" s="20"/>
    </row>
    <row r="62" spans="1:8" ht="96.75" customHeight="1">
      <c r="A62" s="47" t="s">
        <v>233</v>
      </c>
      <c r="B62" s="40" t="s">
        <v>230</v>
      </c>
      <c r="C62" s="36">
        <v>332850</v>
      </c>
      <c r="D62" s="23">
        <v>178800</v>
      </c>
      <c r="E62" s="23">
        <v>178800</v>
      </c>
      <c r="F62" s="23">
        <f t="shared" si="0"/>
        <v>100</v>
      </c>
      <c r="G62" s="23">
        <f t="shared" si="1"/>
        <v>53.71789094186571</v>
      </c>
      <c r="H62" s="20"/>
    </row>
    <row r="63" spans="1:8" ht="30.75" customHeight="1">
      <c r="A63" s="24" t="s">
        <v>89</v>
      </c>
      <c r="B63" s="27" t="s">
        <v>88</v>
      </c>
      <c r="C63" s="31">
        <f>C64</f>
        <v>53428.26</v>
      </c>
      <c r="D63" s="31">
        <f>D64</f>
        <v>45260</v>
      </c>
      <c r="E63" s="31">
        <f>E64</f>
        <v>74415.48</v>
      </c>
      <c r="F63" s="23">
        <f t="shared" si="0"/>
        <v>164.4177640300486</v>
      </c>
      <c r="G63" s="23">
        <f t="shared" si="1"/>
        <v>139.28112201295718</v>
      </c>
      <c r="H63" s="20"/>
    </row>
    <row r="64" spans="1:8" ht="30.75" customHeight="1">
      <c r="A64" s="24" t="s">
        <v>91</v>
      </c>
      <c r="B64" s="27" t="s">
        <v>90</v>
      </c>
      <c r="C64" s="31">
        <f>C65</f>
        <v>53428.26</v>
      </c>
      <c r="D64" s="31">
        <f>D65</f>
        <v>45260</v>
      </c>
      <c r="E64" s="31">
        <f>E65</f>
        <v>74415.48</v>
      </c>
      <c r="F64" s="23">
        <f t="shared" si="0"/>
        <v>164.4177640300486</v>
      </c>
      <c r="G64" s="23">
        <f t="shared" si="1"/>
        <v>139.28112201295718</v>
      </c>
      <c r="H64" s="20"/>
    </row>
    <row r="65" spans="1:8" ht="47.25" customHeight="1">
      <c r="A65" s="24" t="s">
        <v>93</v>
      </c>
      <c r="B65" s="27" t="s">
        <v>92</v>
      </c>
      <c r="C65" s="31">
        <v>53428.26</v>
      </c>
      <c r="D65" s="23">
        <v>45260</v>
      </c>
      <c r="E65" s="23">
        <v>74415.48</v>
      </c>
      <c r="F65" s="23">
        <f t="shared" si="0"/>
        <v>164.4177640300486</v>
      </c>
      <c r="G65" s="23">
        <f t="shared" si="1"/>
        <v>139.28112201295718</v>
      </c>
      <c r="H65" s="20"/>
    </row>
    <row r="66" spans="1:8" ht="15" customHeight="1">
      <c r="A66" s="24" t="s">
        <v>95</v>
      </c>
      <c r="B66" s="27" t="s">
        <v>94</v>
      </c>
      <c r="C66" s="31">
        <v>206104.5</v>
      </c>
      <c r="D66" s="23">
        <v>260000</v>
      </c>
      <c r="E66" s="23">
        <v>91047</v>
      </c>
      <c r="F66" s="23">
        <f t="shared" si="0"/>
        <v>35.018076923076926</v>
      </c>
      <c r="G66" s="23">
        <f t="shared" si="1"/>
        <v>44.17516356993661</v>
      </c>
      <c r="H66" s="20"/>
    </row>
    <row r="67" spans="1:8" ht="34.5" customHeight="1">
      <c r="A67" s="24" t="s">
        <v>97</v>
      </c>
      <c r="B67" s="27" t="s">
        <v>96</v>
      </c>
      <c r="C67" s="31">
        <f>C68+C69</f>
        <v>4904.5</v>
      </c>
      <c r="D67" s="31">
        <f>D68+D69</f>
        <v>2300</v>
      </c>
      <c r="E67" s="31">
        <f>E68+E69</f>
        <v>-3053</v>
      </c>
      <c r="F67" s="23">
        <f t="shared" si="0"/>
        <v>-132.7391304347826</v>
      </c>
      <c r="G67" s="23">
        <f t="shared" si="1"/>
        <v>-62.24895504128861</v>
      </c>
      <c r="H67" s="20"/>
    </row>
    <row r="68" spans="1:8" ht="78.75" customHeight="1">
      <c r="A68" s="24" t="s">
        <v>99</v>
      </c>
      <c r="B68" s="27" t="s">
        <v>98</v>
      </c>
      <c r="C68" s="31">
        <v>4754.5</v>
      </c>
      <c r="D68" s="23">
        <v>0</v>
      </c>
      <c r="E68" s="23">
        <v>-3453</v>
      </c>
      <c r="F68" s="23"/>
      <c r="G68" s="23">
        <f t="shared" si="1"/>
        <v>-72.62593332632244</v>
      </c>
      <c r="H68" s="20"/>
    </row>
    <row r="69" spans="1:8" ht="62.25" customHeight="1">
      <c r="A69" s="24" t="s">
        <v>101</v>
      </c>
      <c r="B69" s="27" t="s">
        <v>100</v>
      </c>
      <c r="C69" s="31">
        <v>150</v>
      </c>
      <c r="D69" s="23">
        <v>2300</v>
      </c>
      <c r="E69" s="23">
        <v>400</v>
      </c>
      <c r="F69" s="23">
        <f t="shared" si="0"/>
        <v>17.391304347826086</v>
      </c>
      <c r="G69" s="23">
        <f t="shared" si="1"/>
        <v>266.66666666666663</v>
      </c>
      <c r="H69" s="20"/>
    </row>
    <row r="70" spans="1:8" ht="60.75" customHeight="1">
      <c r="A70" s="24" t="s">
        <v>103</v>
      </c>
      <c r="B70" s="27" t="s">
        <v>102</v>
      </c>
      <c r="C70" s="31">
        <v>14000</v>
      </c>
      <c r="D70" s="23">
        <v>0</v>
      </c>
      <c r="E70" s="23">
        <v>3000</v>
      </c>
      <c r="F70" s="23"/>
      <c r="G70" s="23">
        <f t="shared" si="1"/>
        <v>21.428571428571427</v>
      </c>
      <c r="H70" s="20"/>
    </row>
    <row r="71" spans="1:8" ht="108" customHeight="1">
      <c r="A71" s="24" t="s">
        <v>105</v>
      </c>
      <c r="B71" s="27" t="s">
        <v>104</v>
      </c>
      <c r="C71" s="31">
        <v>5000</v>
      </c>
      <c r="D71" s="23">
        <v>14700</v>
      </c>
      <c r="E71" s="23">
        <f>E72</f>
        <v>10000</v>
      </c>
      <c r="F71" s="23">
        <f t="shared" si="0"/>
        <v>68.02721088435374</v>
      </c>
      <c r="G71" s="23">
        <f t="shared" si="1"/>
        <v>200</v>
      </c>
      <c r="H71" s="20"/>
    </row>
    <row r="72" spans="1:8" ht="27" customHeight="1">
      <c r="A72" s="24" t="s">
        <v>107</v>
      </c>
      <c r="B72" s="27" t="s">
        <v>106</v>
      </c>
      <c r="C72" s="31">
        <v>5000</v>
      </c>
      <c r="D72" s="23">
        <v>14700</v>
      </c>
      <c r="E72" s="23">
        <v>10000</v>
      </c>
      <c r="F72" s="23">
        <f t="shared" si="0"/>
        <v>68.02721088435374</v>
      </c>
      <c r="G72" s="23">
        <f t="shared" si="1"/>
        <v>200</v>
      </c>
      <c r="H72" s="20"/>
    </row>
    <row r="73" spans="1:8" ht="60" customHeight="1">
      <c r="A73" s="24" t="s">
        <v>109</v>
      </c>
      <c r="B73" s="27" t="s">
        <v>108</v>
      </c>
      <c r="C73" s="31">
        <v>57900</v>
      </c>
      <c r="D73" s="23">
        <v>17000</v>
      </c>
      <c r="E73" s="23">
        <v>25000</v>
      </c>
      <c r="F73" s="23">
        <f t="shared" si="0"/>
        <v>147.05882352941177</v>
      </c>
      <c r="G73" s="23">
        <f t="shared" si="1"/>
        <v>43.17789291882556</v>
      </c>
      <c r="H73" s="20"/>
    </row>
    <row r="74" spans="1:8" ht="59.25" customHeight="1">
      <c r="A74" s="24" t="s">
        <v>111</v>
      </c>
      <c r="B74" s="27" t="s">
        <v>110</v>
      </c>
      <c r="C74" s="31">
        <v>48000</v>
      </c>
      <c r="D74" s="23">
        <v>0</v>
      </c>
      <c r="E74" s="23">
        <v>15000</v>
      </c>
      <c r="F74" s="23"/>
      <c r="G74" s="23">
        <f t="shared" si="1"/>
        <v>31.25</v>
      </c>
      <c r="H74" s="20"/>
    </row>
    <row r="75" spans="1:8" ht="74.25" customHeight="1">
      <c r="A75" s="24" t="s">
        <v>113</v>
      </c>
      <c r="B75" s="27" t="s">
        <v>112</v>
      </c>
      <c r="C75" s="31">
        <v>48000</v>
      </c>
      <c r="D75" s="23">
        <v>0</v>
      </c>
      <c r="E75" s="23">
        <v>15000</v>
      </c>
      <c r="F75" s="23"/>
      <c r="G75" s="23">
        <f t="shared" si="1"/>
        <v>31.25</v>
      </c>
      <c r="H75" s="20"/>
    </row>
    <row r="76" spans="1:8" ht="27" customHeight="1">
      <c r="A76" s="24" t="s">
        <v>115</v>
      </c>
      <c r="B76" s="27" t="s">
        <v>114</v>
      </c>
      <c r="C76" s="31">
        <v>76300</v>
      </c>
      <c r="D76" s="23">
        <v>226000</v>
      </c>
      <c r="E76" s="23">
        <f>E77</f>
        <v>41100</v>
      </c>
      <c r="F76" s="23">
        <f t="shared" si="0"/>
        <v>18.1858407079646</v>
      </c>
      <c r="G76" s="23">
        <f t="shared" si="1"/>
        <v>53.86631716906947</v>
      </c>
      <c r="H76" s="20"/>
    </row>
    <row r="77" spans="1:8" ht="45.75" customHeight="1">
      <c r="A77" s="24" t="s">
        <v>117</v>
      </c>
      <c r="B77" s="27" t="s">
        <v>116</v>
      </c>
      <c r="C77" s="31">
        <v>76300</v>
      </c>
      <c r="D77" s="23">
        <v>226000</v>
      </c>
      <c r="E77" s="23">
        <v>41100</v>
      </c>
      <c r="F77" s="23">
        <f t="shared" si="0"/>
        <v>18.1858407079646</v>
      </c>
      <c r="G77" s="23">
        <f t="shared" si="1"/>
        <v>53.86631716906947</v>
      </c>
      <c r="H77" s="20"/>
    </row>
    <row r="78" spans="1:8" ht="15" customHeight="1">
      <c r="A78" s="24" t="s">
        <v>119</v>
      </c>
      <c r="B78" s="27" t="s">
        <v>118</v>
      </c>
      <c r="C78" s="31">
        <f>C79</f>
        <v>11.5</v>
      </c>
      <c r="D78" s="31">
        <f>D79</f>
        <v>0</v>
      </c>
      <c r="E78" s="31">
        <f>E79</f>
        <v>8463.4</v>
      </c>
      <c r="F78" s="23"/>
      <c r="G78" s="23"/>
      <c r="H78" s="20"/>
    </row>
    <row r="79" spans="1:8" ht="15" customHeight="1">
      <c r="A79" s="24" t="s">
        <v>121</v>
      </c>
      <c r="B79" s="27" t="s">
        <v>120</v>
      </c>
      <c r="C79" s="31">
        <f>C80</f>
        <v>11.5</v>
      </c>
      <c r="D79" s="31">
        <f>D80</f>
        <v>0</v>
      </c>
      <c r="E79" s="31">
        <f>E80</f>
        <v>8463.4</v>
      </c>
      <c r="F79" s="23"/>
      <c r="G79" s="23"/>
      <c r="H79" s="20"/>
    </row>
    <row r="80" spans="1:8" ht="27" customHeight="1">
      <c r="A80" s="24" t="s">
        <v>123</v>
      </c>
      <c r="B80" s="27" t="s">
        <v>122</v>
      </c>
      <c r="C80" s="31">
        <v>11.5</v>
      </c>
      <c r="D80" s="23">
        <v>0</v>
      </c>
      <c r="E80" s="23">
        <v>8463.4</v>
      </c>
      <c r="F80" s="23"/>
      <c r="G80" s="23">
        <f t="shared" si="1"/>
        <v>73594.78260869565</v>
      </c>
      <c r="H80" s="20"/>
    </row>
    <row r="81" spans="1:8" ht="15" customHeight="1">
      <c r="A81" s="24" t="s">
        <v>125</v>
      </c>
      <c r="B81" s="27" t="s">
        <v>124</v>
      </c>
      <c r="C81" s="31">
        <f>C82+C125</f>
        <v>71105626.22</v>
      </c>
      <c r="D81" s="31">
        <f>D82+D125</f>
        <v>103593859.22</v>
      </c>
      <c r="E81" s="31">
        <f>E82+E125+E129</f>
        <v>69370396.02</v>
      </c>
      <c r="F81" s="23">
        <f t="shared" si="0"/>
        <v>66.96381092693883</v>
      </c>
      <c r="G81" s="23">
        <f t="shared" si="1"/>
        <v>97.55964430348841</v>
      </c>
      <c r="H81" s="20"/>
    </row>
    <row r="82" spans="1:8" ht="31.5" customHeight="1">
      <c r="A82" s="24" t="s">
        <v>127</v>
      </c>
      <c r="B82" s="27" t="s">
        <v>126</v>
      </c>
      <c r="C82" s="31">
        <f>C83+C88+C101+C116</f>
        <v>71105625.45</v>
      </c>
      <c r="D82" s="31">
        <f>D83+D88+D101+D116</f>
        <v>103593859.22</v>
      </c>
      <c r="E82" s="31">
        <f>E83+E88+E101+E116</f>
        <v>69375888.02</v>
      </c>
      <c r="F82" s="23">
        <f t="shared" si="0"/>
        <v>66.96911239947914</v>
      </c>
      <c r="G82" s="23">
        <f t="shared" si="1"/>
        <v>97.56736908078206</v>
      </c>
      <c r="H82" s="20"/>
    </row>
    <row r="83" spans="1:8" ht="27" customHeight="1">
      <c r="A83" s="24" t="s">
        <v>129</v>
      </c>
      <c r="B83" s="27" t="s">
        <v>128</v>
      </c>
      <c r="C83" s="31">
        <f>C84+C86</f>
        <v>13129625</v>
      </c>
      <c r="D83" s="31">
        <f>D84+D86</f>
        <v>10728295</v>
      </c>
      <c r="E83" s="31">
        <f>E84+E86</f>
        <v>8395545</v>
      </c>
      <c r="F83" s="23">
        <f t="shared" si="0"/>
        <v>78.25609754392472</v>
      </c>
      <c r="G83" s="23">
        <f t="shared" si="1"/>
        <v>63.94352466273789</v>
      </c>
      <c r="H83" s="20"/>
    </row>
    <row r="84" spans="1:8" ht="15" customHeight="1">
      <c r="A84" s="24" t="s">
        <v>131</v>
      </c>
      <c r="B84" s="27" t="s">
        <v>130</v>
      </c>
      <c r="C84" s="31">
        <f>C85</f>
        <v>3719925</v>
      </c>
      <c r="D84" s="31">
        <f>D85</f>
        <v>1401000</v>
      </c>
      <c r="E84" s="31">
        <f>E85</f>
        <v>1050750</v>
      </c>
      <c r="F84" s="23">
        <f t="shared" si="0"/>
        <v>75</v>
      </c>
      <c r="G84" s="23">
        <f t="shared" si="1"/>
        <v>28.246537228573153</v>
      </c>
      <c r="H84" s="20"/>
    </row>
    <row r="85" spans="1:8" ht="27" customHeight="1">
      <c r="A85" s="24" t="s">
        <v>133</v>
      </c>
      <c r="B85" s="27" t="s">
        <v>132</v>
      </c>
      <c r="C85" s="31">
        <v>3719925</v>
      </c>
      <c r="D85" s="23">
        <v>1401000</v>
      </c>
      <c r="E85" s="23">
        <v>1050750</v>
      </c>
      <c r="F85" s="23">
        <f t="shared" si="0"/>
        <v>75</v>
      </c>
      <c r="G85" s="23">
        <f t="shared" si="1"/>
        <v>28.246537228573153</v>
      </c>
      <c r="H85" s="20"/>
    </row>
    <row r="86" spans="1:8" ht="27" customHeight="1">
      <c r="A86" s="24" t="s">
        <v>135</v>
      </c>
      <c r="B86" s="27" t="s">
        <v>134</v>
      </c>
      <c r="C86" s="31">
        <f>C87</f>
        <v>9409700</v>
      </c>
      <c r="D86" s="31">
        <f>D87</f>
        <v>9327295</v>
      </c>
      <c r="E86" s="31">
        <f>E87</f>
        <v>7344795</v>
      </c>
      <c r="F86" s="23">
        <f aca="true" t="shared" si="2" ref="F86:F132">E86/D86*100</f>
        <v>78.74517746034621</v>
      </c>
      <c r="G86" s="23">
        <f aca="true" t="shared" si="3" ref="G86:G132">E86/C86*100</f>
        <v>78.05557031573801</v>
      </c>
      <c r="H86" s="20"/>
    </row>
    <row r="87" spans="1:8" ht="27" customHeight="1">
      <c r="A87" s="24" t="s">
        <v>137</v>
      </c>
      <c r="B87" s="27" t="s">
        <v>136</v>
      </c>
      <c r="C87" s="31">
        <v>9409700</v>
      </c>
      <c r="D87" s="23">
        <v>9327295</v>
      </c>
      <c r="E87" s="23">
        <v>7344795</v>
      </c>
      <c r="F87" s="23">
        <f t="shared" si="2"/>
        <v>78.74517746034621</v>
      </c>
      <c r="G87" s="23">
        <f t="shared" si="3"/>
        <v>78.05557031573801</v>
      </c>
      <c r="H87" s="20"/>
    </row>
    <row r="88" spans="1:8" ht="31.5" customHeight="1">
      <c r="A88" s="24" t="s">
        <v>139</v>
      </c>
      <c r="B88" s="33" t="s">
        <v>138</v>
      </c>
      <c r="C88" s="35">
        <f>C89+C91+C93+C99</f>
        <v>3793451.5</v>
      </c>
      <c r="D88" s="35">
        <f>D89+D91+D93+D95+D97+D99</f>
        <v>20522311.2</v>
      </c>
      <c r="E88" s="35">
        <f>E89+E91+E93+E95+E97+E99</f>
        <v>12736223.2</v>
      </c>
      <c r="F88" s="23">
        <f t="shared" si="2"/>
        <v>62.06037456443989</v>
      </c>
      <c r="G88" s="23">
        <f t="shared" si="3"/>
        <v>335.74234967812293</v>
      </c>
      <c r="H88" s="20"/>
    </row>
    <row r="89" spans="1:8" ht="31.5" customHeight="1">
      <c r="A89" s="42" t="s">
        <v>236</v>
      </c>
      <c r="B89" s="39" t="s">
        <v>234</v>
      </c>
      <c r="C89" s="43">
        <f>C90</f>
        <v>594000</v>
      </c>
      <c r="D89" s="43">
        <f>D90</f>
        <v>0</v>
      </c>
      <c r="E89" s="43">
        <f>E90</f>
        <v>0</v>
      </c>
      <c r="F89" s="23"/>
      <c r="G89" s="23"/>
      <c r="H89" s="20"/>
    </row>
    <row r="90" spans="1:8" ht="31.5" customHeight="1">
      <c r="A90" s="42" t="s">
        <v>237</v>
      </c>
      <c r="B90" s="39" t="s">
        <v>235</v>
      </c>
      <c r="C90" s="43">
        <v>594000</v>
      </c>
      <c r="D90" s="23"/>
      <c r="E90" s="23"/>
      <c r="F90" s="23"/>
      <c r="G90" s="23"/>
      <c r="H90" s="20"/>
    </row>
    <row r="91" spans="1:8" ht="48.75" customHeight="1">
      <c r="A91" s="38" t="s">
        <v>204</v>
      </c>
      <c r="B91" s="34" t="s">
        <v>205</v>
      </c>
      <c r="C91" s="31">
        <f>C92</f>
        <v>832623.5</v>
      </c>
      <c r="D91" s="31">
        <f>D92</f>
        <v>0</v>
      </c>
      <c r="E91" s="31">
        <f>E92</f>
        <v>0</v>
      </c>
      <c r="F91" s="23"/>
      <c r="G91" s="23"/>
      <c r="H91" s="20"/>
    </row>
    <row r="92" spans="1:8" ht="48.75" customHeight="1">
      <c r="A92" s="38" t="s">
        <v>206</v>
      </c>
      <c r="B92" s="34" t="s">
        <v>207</v>
      </c>
      <c r="C92" s="31">
        <v>832623.5</v>
      </c>
      <c r="D92" s="23"/>
      <c r="E92" s="23"/>
      <c r="F92" s="23"/>
      <c r="G92" s="23"/>
      <c r="H92" s="20"/>
    </row>
    <row r="93" spans="1:8" ht="92.25" customHeight="1">
      <c r="A93" s="24" t="s">
        <v>140</v>
      </c>
      <c r="B93" s="27" t="s">
        <v>196</v>
      </c>
      <c r="C93" s="31">
        <f>C94</f>
        <v>1801475</v>
      </c>
      <c r="D93" s="31">
        <f>D94</f>
        <v>18404351.2</v>
      </c>
      <c r="E93" s="31">
        <f>E94</f>
        <v>11015443.2</v>
      </c>
      <c r="F93" s="23">
        <f t="shared" si="2"/>
        <v>59.85238534244011</v>
      </c>
      <c r="G93" s="23">
        <f t="shared" si="3"/>
        <v>611.4680026089732</v>
      </c>
      <c r="H93" s="20"/>
    </row>
    <row r="94" spans="1:8" ht="93.75" customHeight="1">
      <c r="A94" s="24" t="s">
        <v>142</v>
      </c>
      <c r="B94" s="27" t="s">
        <v>141</v>
      </c>
      <c r="C94" s="31">
        <v>1801475</v>
      </c>
      <c r="D94" s="23">
        <v>18404351.2</v>
      </c>
      <c r="E94" s="23">
        <v>11015443.2</v>
      </c>
      <c r="F94" s="23">
        <f t="shared" si="2"/>
        <v>59.85238534244011</v>
      </c>
      <c r="G94" s="23">
        <f t="shared" si="3"/>
        <v>611.4680026089732</v>
      </c>
      <c r="H94" s="20"/>
    </row>
    <row r="95" spans="1:8" ht="46.5" customHeight="1">
      <c r="A95" s="50" t="s">
        <v>245</v>
      </c>
      <c r="B95" s="51" t="s">
        <v>242</v>
      </c>
      <c r="C95" s="36"/>
      <c r="D95" s="23">
        <f>D96</f>
        <v>39892</v>
      </c>
      <c r="E95" s="23">
        <f>E96</f>
        <v>39892</v>
      </c>
      <c r="F95" s="23">
        <f t="shared" si="2"/>
        <v>100</v>
      </c>
      <c r="G95" s="23"/>
      <c r="H95" s="20"/>
    </row>
    <row r="96" spans="1:8" ht="58.5" customHeight="1">
      <c r="A96" s="50" t="s">
        <v>246</v>
      </c>
      <c r="B96" s="51" t="s">
        <v>243</v>
      </c>
      <c r="C96" s="36"/>
      <c r="D96" s="23">
        <v>39892</v>
      </c>
      <c r="E96" s="23">
        <v>39892</v>
      </c>
      <c r="F96" s="23">
        <f t="shared" si="2"/>
        <v>100</v>
      </c>
      <c r="G96" s="23"/>
      <c r="H96" s="20"/>
    </row>
    <row r="97" spans="1:8" ht="51.75" customHeight="1">
      <c r="A97" s="49" t="s">
        <v>247</v>
      </c>
      <c r="B97" s="49" t="s">
        <v>244</v>
      </c>
      <c r="C97" s="31"/>
      <c r="D97" s="23">
        <f>D98</f>
        <v>332529</v>
      </c>
      <c r="E97" s="23">
        <f>E98</f>
        <v>89083</v>
      </c>
      <c r="F97" s="23">
        <f t="shared" si="2"/>
        <v>26.78954316766357</v>
      </c>
      <c r="G97" s="23"/>
      <c r="H97" s="20"/>
    </row>
    <row r="98" spans="1:8" ht="49.5" customHeight="1">
      <c r="A98" s="49" t="s">
        <v>248</v>
      </c>
      <c r="B98" s="49" t="s">
        <v>244</v>
      </c>
      <c r="C98" s="31"/>
      <c r="D98" s="23">
        <v>332529</v>
      </c>
      <c r="E98" s="23">
        <v>89083</v>
      </c>
      <c r="F98" s="23">
        <f t="shared" si="2"/>
        <v>26.78954316766357</v>
      </c>
      <c r="G98" s="23"/>
      <c r="H98" s="20"/>
    </row>
    <row r="99" spans="1:8" ht="15" customHeight="1">
      <c r="A99" s="24" t="s">
        <v>144</v>
      </c>
      <c r="B99" s="27" t="s">
        <v>143</v>
      </c>
      <c r="C99" s="31">
        <f>C100</f>
        <v>565353</v>
      </c>
      <c r="D99" s="31">
        <f>D100</f>
        <v>1745539</v>
      </c>
      <c r="E99" s="31">
        <f>E100</f>
        <v>1591805</v>
      </c>
      <c r="F99" s="23">
        <f t="shared" si="2"/>
        <v>91.19274905917312</v>
      </c>
      <c r="G99" s="23">
        <f t="shared" si="3"/>
        <v>281.55948584335806</v>
      </c>
      <c r="H99" s="20"/>
    </row>
    <row r="100" spans="1:8" ht="15" customHeight="1">
      <c r="A100" s="24" t="s">
        <v>146</v>
      </c>
      <c r="B100" s="27" t="s">
        <v>145</v>
      </c>
      <c r="C100" s="31">
        <v>565353</v>
      </c>
      <c r="D100" s="23">
        <v>1745539</v>
      </c>
      <c r="E100" s="23">
        <v>1591805</v>
      </c>
      <c r="F100" s="23">
        <f t="shared" si="2"/>
        <v>91.19274905917312</v>
      </c>
      <c r="G100" s="23">
        <f t="shared" si="3"/>
        <v>281.55948584335806</v>
      </c>
      <c r="H100" s="20"/>
    </row>
    <row r="101" spans="1:8" ht="34.5" customHeight="1">
      <c r="A101" s="24" t="s">
        <v>148</v>
      </c>
      <c r="B101" s="27" t="s">
        <v>147</v>
      </c>
      <c r="C101" s="35">
        <f>C102+C104+C106+C108+C110+C112+C114</f>
        <v>50156857.86</v>
      </c>
      <c r="D101" s="35">
        <f>D102+D104+D106+D108+D110+D112+D114</f>
        <v>66915198.019999996</v>
      </c>
      <c r="E101" s="35">
        <f>E102+E104+E106+E108+E110+E112+E114</f>
        <v>44480031.07</v>
      </c>
      <c r="F101" s="23">
        <f t="shared" si="2"/>
        <v>66.4722400682511</v>
      </c>
      <c r="G101" s="23"/>
      <c r="H101" s="20"/>
    </row>
    <row r="102" spans="1:8" ht="46.5" customHeight="1">
      <c r="A102" s="24" t="s">
        <v>150</v>
      </c>
      <c r="B102" s="27" t="s">
        <v>149</v>
      </c>
      <c r="C102" s="27">
        <f>C103</f>
        <v>0</v>
      </c>
      <c r="D102" s="53">
        <f>D103</f>
        <v>550</v>
      </c>
      <c r="E102" s="27"/>
      <c r="F102" s="23"/>
      <c r="G102" s="23"/>
      <c r="H102" s="20"/>
    </row>
    <row r="103" spans="1:8" ht="63.75" customHeight="1">
      <c r="A103" s="24" t="s">
        <v>152</v>
      </c>
      <c r="B103" s="27" t="s">
        <v>151</v>
      </c>
      <c r="C103" s="27"/>
      <c r="D103" s="23">
        <v>550</v>
      </c>
      <c r="E103" s="23" t="s">
        <v>5</v>
      </c>
      <c r="F103" s="23"/>
      <c r="G103" s="23"/>
      <c r="H103" s="20"/>
    </row>
    <row r="104" spans="1:8" ht="48.75" customHeight="1">
      <c r="A104" s="24" t="s">
        <v>154</v>
      </c>
      <c r="B104" s="27" t="s">
        <v>153</v>
      </c>
      <c r="C104" s="31">
        <f>C105</f>
        <v>175140.75</v>
      </c>
      <c r="D104" s="31">
        <f>D105</f>
        <v>271733</v>
      </c>
      <c r="E104" s="31">
        <f>E105</f>
        <v>203799.75</v>
      </c>
      <c r="F104" s="23">
        <f t="shared" si="2"/>
        <v>75</v>
      </c>
      <c r="G104" s="23">
        <f t="shared" si="3"/>
        <v>116.363410571212</v>
      </c>
      <c r="H104" s="20"/>
    </row>
    <row r="105" spans="1:8" ht="47.25" customHeight="1">
      <c r="A105" s="24" t="s">
        <v>156</v>
      </c>
      <c r="B105" s="27" t="s">
        <v>155</v>
      </c>
      <c r="C105" s="31">
        <v>175140.75</v>
      </c>
      <c r="D105" s="23">
        <v>271733</v>
      </c>
      <c r="E105" s="23">
        <v>203799.75</v>
      </c>
      <c r="F105" s="23">
        <f t="shared" si="2"/>
        <v>75</v>
      </c>
      <c r="G105" s="23">
        <f t="shared" si="3"/>
        <v>116.363410571212</v>
      </c>
      <c r="H105" s="20"/>
    </row>
    <row r="106" spans="1:8" ht="46.5" customHeight="1">
      <c r="A106" s="24" t="s">
        <v>158</v>
      </c>
      <c r="B106" s="27" t="s">
        <v>157</v>
      </c>
      <c r="C106" s="31">
        <f>C107</f>
        <v>54967.96</v>
      </c>
      <c r="D106" s="31">
        <f>D107</f>
        <v>93075.9</v>
      </c>
      <c r="E106" s="31">
        <f>E107</f>
        <v>76030.32</v>
      </c>
      <c r="F106" s="23">
        <f t="shared" si="2"/>
        <v>81.6863656435232</v>
      </c>
      <c r="G106" s="23">
        <f t="shared" si="3"/>
        <v>138.31752169809468</v>
      </c>
      <c r="H106" s="20"/>
    </row>
    <row r="107" spans="1:8" ht="62.25" customHeight="1">
      <c r="A107" s="24" t="s">
        <v>160</v>
      </c>
      <c r="B107" s="27" t="s">
        <v>159</v>
      </c>
      <c r="C107" s="31">
        <v>54967.96</v>
      </c>
      <c r="D107" s="23">
        <v>93075.9</v>
      </c>
      <c r="E107" s="23">
        <v>76030.32</v>
      </c>
      <c r="F107" s="23">
        <f t="shared" si="2"/>
        <v>81.6863656435232</v>
      </c>
      <c r="G107" s="23">
        <f t="shared" si="3"/>
        <v>138.31752169809468</v>
      </c>
      <c r="H107" s="20"/>
    </row>
    <row r="108" spans="1:8" ht="45" customHeight="1">
      <c r="A108" s="24" t="s">
        <v>162</v>
      </c>
      <c r="B108" s="27" t="s">
        <v>161</v>
      </c>
      <c r="C108" s="31">
        <f>C109</f>
        <v>44315095.55</v>
      </c>
      <c r="D108" s="31">
        <f>D109</f>
        <v>63221607</v>
      </c>
      <c r="E108" s="31">
        <f>E109</f>
        <v>42950784.9</v>
      </c>
      <c r="F108" s="23">
        <f t="shared" si="2"/>
        <v>67.93687623283603</v>
      </c>
      <c r="G108" s="23">
        <f t="shared" si="3"/>
        <v>96.92134106207519</v>
      </c>
      <c r="H108" s="20"/>
    </row>
    <row r="109" spans="1:8" ht="45" customHeight="1">
      <c r="A109" s="24" t="s">
        <v>164</v>
      </c>
      <c r="B109" s="27" t="s">
        <v>163</v>
      </c>
      <c r="C109" s="31">
        <v>44315095.55</v>
      </c>
      <c r="D109" s="23">
        <v>63221607</v>
      </c>
      <c r="E109" s="23">
        <v>42950784.9</v>
      </c>
      <c r="F109" s="23">
        <f t="shared" si="2"/>
        <v>67.93687623283603</v>
      </c>
      <c r="G109" s="23">
        <f t="shared" si="3"/>
        <v>96.92134106207519</v>
      </c>
      <c r="H109" s="20"/>
    </row>
    <row r="110" spans="1:8" ht="78" customHeight="1">
      <c r="A110" s="24" t="s">
        <v>166</v>
      </c>
      <c r="B110" s="27" t="s">
        <v>165</v>
      </c>
      <c r="C110" s="31">
        <f>C111</f>
        <v>270603.6</v>
      </c>
      <c r="D110" s="31">
        <f>D111</f>
        <v>354446</v>
      </c>
      <c r="E110" s="31">
        <f>E111</f>
        <v>157137.7</v>
      </c>
      <c r="F110" s="23">
        <f t="shared" si="2"/>
        <v>44.33332580985538</v>
      </c>
      <c r="G110" s="23">
        <f t="shared" si="3"/>
        <v>58.069330932774</v>
      </c>
      <c r="H110" s="20"/>
    </row>
    <row r="111" spans="1:8" ht="76.5" customHeight="1">
      <c r="A111" s="24" t="s">
        <v>168</v>
      </c>
      <c r="B111" s="27" t="s">
        <v>167</v>
      </c>
      <c r="C111" s="31">
        <v>270603.6</v>
      </c>
      <c r="D111" s="23">
        <v>354446</v>
      </c>
      <c r="E111" s="23">
        <v>157137.7</v>
      </c>
      <c r="F111" s="23">
        <f t="shared" si="2"/>
        <v>44.33332580985538</v>
      </c>
      <c r="G111" s="23">
        <f t="shared" si="3"/>
        <v>58.069330932774</v>
      </c>
      <c r="H111" s="20"/>
    </row>
    <row r="112" spans="1:8" ht="73.5" customHeight="1">
      <c r="A112" s="24" t="s">
        <v>170</v>
      </c>
      <c r="B112" s="27" t="s">
        <v>169</v>
      </c>
      <c r="C112" s="31">
        <f>C113</f>
        <v>5341050</v>
      </c>
      <c r="D112" s="31">
        <f>D113</f>
        <v>2670525</v>
      </c>
      <c r="E112" s="31">
        <f>E113</f>
        <v>890175</v>
      </c>
      <c r="F112" s="23">
        <f t="shared" si="2"/>
        <v>33.33333333333333</v>
      </c>
      <c r="G112" s="23">
        <f t="shared" si="3"/>
        <v>16.666666666666664</v>
      </c>
      <c r="H112" s="20"/>
    </row>
    <row r="113" spans="1:8" ht="75" customHeight="1">
      <c r="A113" s="24" t="s">
        <v>172</v>
      </c>
      <c r="B113" s="27" t="s">
        <v>171</v>
      </c>
      <c r="C113" s="31">
        <v>5341050</v>
      </c>
      <c r="D113" s="23">
        <v>2670525</v>
      </c>
      <c r="E113" s="23">
        <v>890175</v>
      </c>
      <c r="F113" s="23">
        <f t="shared" si="2"/>
        <v>33.33333333333333</v>
      </c>
      <c r="G113" s="23">
        <f t="shared" si="3"/>
        <v>16.666666666666664</v>
      </c>
      <c r="H113" s="20"/>
    </row>
    <row r="114" spans="1:8" ht="27" customHeight="1">
      <c r="A114" s="24" t="s">
        <v>174</v>
      </c>
      <c r="B114" s="27" t="s">
        <v>173</v>
      </c>
      <c r="C114" s="27">
        <f>C115</f>
        <v>0</v>
      </c>
      <c r="D114" s="27">
        <f>D115</f>
        <v>303261.12</v>
      </c>
      <c r="E114" s="35">
        <f>E115</f>
        <v>202103.4</v>
      </c>
      <c r="F114" s="23">
        <f t="shared" si="2"/>
        <v>66.64336001924678</v>
      </c>
      <c r="G114" s="23"/>
      <c r="H114" s="20"/>
    </row>
    <row r="115" spans="1:8" ht="45.75" customHeight="1">
      <c r="A115" s="24" t="s">
        <v>176</v>
      </c>
      <c r="B115" s="27" t="s">
        <v>175</v>
      </c>
      <c r="C115" s="27"/>
      <c r="D115" s="23">
        <v>303261.12</v>
      </c>
      <c r="E115" s="23">
        <v>202103.4</v>
      </c>
      <c r="F115" s="23">
        <f t="shared" si="2"/>
        <v>66.64336001924678</v>
      </c>
      <c r="G115" s="23"/>
      <c r="H115" s="20"/>
    </row>
    <row r="116" spans="1:8" ht="15" customHeight="1">
      <c r="A116" s="24" t="s">
        <v>178</v>
      </c>
      <c r="B116" s="27" t="s">
        <v>177</v>
      </c>
      <c r="C116" s="31">
        <f>C117+C119+C121+C123</f>
        <v>4025691.09</v>
      </c>
      <c r="D116" s="31">
        <f>D117+D119+D121+D123</f>
        <v>5428055</v>
      </c>
      <c r="E116" s="31">
        <f>E117+E119+E121+E123</f>
        <v>3764088.75</v>
      </c>
      <c r="F116" s="23">
        <f t="shared" si="2"/>
        <v>69.34507388005464</v>
      </c>
      <c r="G116" s="23">
        <f t="shared" si="3"/>
        <v>93.50167873909074</v>
      </c>
      <c r="H116" s="20"/>
    </row>
    <row r="117" spans="1:8" ht="62.25" customHeight="1">
      <c r="A117" s="24" t="s">
        <v>180</v>
      </c>
      <c r="B117" s="27" t="s">
        <v>179</v>
      </c>
      <c r="C117" s="31">
        <f>C118</f>
        <v>3751523</v>
      </c>
      <c r="D117" s="31">
        <f>D118</f>
        <v>5168892</v>
      </c>
      <c r="E117" s="31">
        <f>E118</f>
        <v>3542929</v>
      </c>
      <c r="F117" s="23">
        <f t="shared" si="2"/>
        <v>68.54329709345832</v>
      </c>
      <c r="G117" s="23">
        <f t="shared" si="3"/>
        <v>94.43975153557635</v>
      </c>
      <c r="H117" s="20"/>
    </row>
    <row r="118" spans="1:8" ht="75" customHeight="1">
      <c r="A118" s="41" t="s">
        <v>182</v>
      </c>
      <c r="B118" s="27" t="s">
        <v>181</v>
      </c>
      <c r="C118" s="31">
        <v>3751523</v>
      </c>
      <c r="D118" s="23">
        <v>5168892</v>
      </c>
      <c r="E118" s="23">
        <v>3542929</v>
      </c>
      <c r="F118" s="23">
        <f t="shared" si="2"/>
        <v>68.54329709345832</v>
      </c>
      <c r="G118" s="23">
        <f t="shared" si="3"/>
        <v>94.43975153557635</v>
      </c>
      <c r="H118" s="20"/>
    </row>
    <row r="119" spans="1:8" ht="77.25" customHeight="1">
      <c r="A119" s="45" t="s">
        <v>239</v>
      </c>
      <c r="B119" s="46" t="s">
        <v>238</v>
      </c>
      <c r="C119" s="31">
        <f>C120</f>
        <v>104528.5</v>
      </c>
      <c r="D119" s="31">
        <f>D120</f>
        <v>108200</v>
      </c>
      <c r="E119" s="31">
        <f>E120</f>
        <v>108200</v>
      </c>
      <c r="F119" s="23"/>
      <c r="G119" s="23"/>
      <c r="H119" s="20"/>
    </row>
    <row r="120" spans="1:8" ht="77.25" customHeight="1">
      <c r="A120" s="45" t="s">
        <v>240</v>
      </c>
      <c r="B120" s="46" t="s">
        <v>238</v>
      </c>
      <c r="C120" s="31">
        <v>104528.5</v>
      </c>
      <c r="D120" s="23">
        <v>108200</v>
      </c>
      <c r="E120" s="23">
        <v>108200</v>
      </c>
      <c r="F120" s="23"/>
      <c r="G120" s="23"/>
      <c r="H120" s="20"/>
    </row>
    <row r="121" spans="1:8" ht="48.75" customHeight="1">
      <c r="A121" s="44" t="s">
        <v>208</v>
      </c>
      <c r="B121" s="34" t="s">
        <v>209</v>
      </c>
      <c r="C121" s="36">
        <f>C122</f>
        <v>71820</v>
      </c>
      <c r="D121" s="36">
        <f>D122</f>
        <v>0</v>
      </c>
      <c r="E121" s="36">
        <f>E122</f>
        <v>0</v>
      </c>
      <c r="F121" s="23"/>
      <c r="G121" s="23"/>
      <c r="H121" s="20"/>
    </row>
    <row r="122" spans="1:8" ht="59.25" customHeight="1">
      <c r="A122" s="38" t="s">
        <v>210</v>
      </c>
      <c r="B122" s="34" t="s">
        <v>211</v>
      </c>
      <c r="C122" s="36">
        <v>71820</v>
      </c>
      <c r="D122" s="23"/>
      <c r="E122" s="23"/>
      <c r="F122" s="23"/>
      <c r="G122" s="23"/>
      <c r="H122" s="20"/>
    </row>
    <row r="123" spans="1:8" ht="31.5" customHeight="1">
      <c r="A123" s="37" t="s">
        <v>184</v>
      </c>
      <c r="B123" s="33" t="s">
        <v>183</v>
      </c>
      <c r="C123" s="31">
        <f>C124</f>
        <v>97819.59</v>
      </c>
      <c r="D123" s="31">
        <f>D124</f>
        <v>150963</v>
      </c>
      <c r="E123" s="31">
        <f>E124</f>
        <v>112959.75</v>
      </c>
      <c r="F123" s="23">
        <f t="shared" si="2"/>
        <v>74.82611633314123</v>
      </c>
      <c r="G123" s="23">
        <f t="shared" si="3"/>
        <v>115.47763592139366</v>
      </c>
      <c r="H123" s="20"/>
    </row>
    <row r="124" spans="1:8" ht="32.25" customHeight="1">
      <c r="A124" s="37" t="s">
        <v>186</v>
      </c>
      <c r="B124" s="33" t="s">
        <v>185</v>
      </c>
      <c r="C124" s="31">
        <v>97819.59</v>
      </c>
      <c r="D124" s="23">
        <v>150963</v>
      </c>
      <c r="E124" s="23">
        <v>112959.75</v>
      </c>
      <c r="F124" s="23">
        <f t="shared" si="2"/>
        <v>74.82611633314123</v>
      </c>
      <c r="G124" s="23">
        <f t="shared" si="3"/>
        <v>115.47763592139366</v>
      </c>
      <c r="H124" s="20"/>
    </row>
    <row r="125" spans="1:8" ht="32.25" customHeight="1">
      <c r="A125" s="38" t="s">
        <v>212</v>
      </c>
      <c r="B125" s="32" t="s">
        <v>213</v>
      </c>
      <c r="C125" s="31">
        <f>C126</f>
        <v>0.77</v>
      </c>
      <c r="D125" s="31">
        <f aca="true" t="shared" si="4" ref="D125:E127">D126</f>
        <v>0</v>
      </c>
      <c r="E125" s="31">
        <f t="shared" si="4"/>
        <v>0</v>
      </c>
      <c r="F125" s="23"/>
      <c r="G125" s="23"/>
      <c r="H125" s="20"/>
    </row>
    <row r="126" spans="1:8" ht="32.25" customHeight="1">
      <c r="A126" s="38" t="s">
        <v>214</v>
      </c>
      <c r="B126" s="52" t="s">
        <v>215</v>
      </c>
      <c r="C126" s="36">
        <f>C127</f>
        <v>0.77</v>
      </c>
      <c r="D126" s="36">
        <f t="shared" si="4"/>
        <v>0</v>
      </c>
      <c r="E126" s="36">
        <f t="shared" si="4"/>
        <v>0</v>
      </c>
      <c r="F126" s="23"/>
      <c r="G126" s="23"/>
      <c r="H126" s="20"/>
    </row>
    <row r="127" spans="1:8" ht="32.25" customHeight="1">
      <c r="A127" s="38" t="s">
        <v>216</v>
      </c>
      <c r="B127" s="52" t="s">
        <v>217</v>
      </c>
      <c r="C127" s="36">
        <f>C128</f>
        <v>0.77</v>
      </c>
      <c r="D127" s="36">
        <f t="shared" si="4"/>
        <v>0</v>
      </c>
      <c r="E127" s="36">
        <f t="shared" si="4"/>
        <v>0</v>
      </c>
      <c r="F127" s="23"/>
      <c r="G127" s="23"/>
      <c r="H127" s="20"/>
    </row>
    <row r="128" spans="1:8" ht="32.25" customHeight="1">
      <c r="A128" s="38" t="s">
        <v>218</v>
      </c>
      <c r="B128" s="52" t="s">
        <v>219</v>
      </c>
      <c r="C128" s="36">
        <v>0.77</v>
      </c>
      <c r="D128" s="23"/>
      <c r="E128" s="23"/>
      <c r="F128" s="23"/>
      <c r="G128" s="23"/>
      <c r="H128" s="20"/>
    </row>
    <row r="129" spans="1:8" ht="45.75" customHeight="1">
      <c r="A129" s="24" t="s">
        <v>188</v>
      </c>
      <c r="B129" s="27" t="s">
        <v>187</v>
      </c>
      <c r="C129" s="27">
        <f>C130</f>
        <v>0</v>
      </c>
      <c r="D129" s="27" t="str">
        <f>D130</f>
        <v>-</v>
      </c>
      <c r="E129" s="35">
        <f>E130</f>
        <v>-5492</v>
      </c>
      <c r="F129" s="23"/>
      <c r="G129" s="23"/>
      <c r="H129" s="20"/>
    </row>
    <row r="130" spans="1:8" ht="45" customHeight="1">
      <c r="A130" s="24" t="s">
        <v>190</v>
      </c>
      <c r="B130" s="27" t="s">
        <v>189</v>
      </c>
      <c r="C130" s="27"/>
      <c r="D130" s="23" t="s">
        <v>5</v>
      </c>
      <c r="E130" s="23">
        <v>-5492</v>
      </c>
      <c r="F130" s="23"/>
      <c r="G130" s="23"/>
      <c r="H130" s="20"/>
    </row>
    <row r="131" spans="1:8" ht="15.75" hidden="1">
      <c r="A131" s="25"/>
      <c r="B131" s="28"/>
      <c r="C131" s="28"/>
      <c r="D131" s="26"/>
      <c r="E131" s="26"/>
      <c r="F131" s="23" t="e">
        <f t="shared" si="2"/>
        <v>#DIV/0!</v>
      </c>
      <c r="G131" s="23" t="e">
        <f t="shared" si="3"/>
        <v>#DIV/0!</v>
      </c>
      <c r="H131" s="3" t="s">
        <v>191</v>
      </c>
    </row>
    <row r="132" spans="1:7" ht="15.75">
      <c r="A132" s="29" t="s">
        <v>197</v>
      </c>
      <c r="B132" s="29"/>
      <c r="C132" s="31">
        <f>C81+C13</f>
        <v>97227831.19</v>
      </c>
      <c r="D132" s="31">
        <f>D81+D13</f>
        <v>140582609.22</v>
      </c>
      <c r="E132" s="31">
        <f>E81+E13</f>
        <v>98234429.97</v>
      </c>
      <c r="F132" s="23">
        <f t="shared" si="2"/>
        <v>69.87665865290019</v>
      </c>
      <c r="G132" s="23">
        <f t="shared" si="3"/>
        <v>101.03529901642354</v>
      </c>
    </row>
    <row r="133" spans="1:7" ht="15.75">
      <c r="A133" s="19"/>
      <c r="B133" s="19"/>
      <c r="C133" s="19"/>
      <c r="D133" s="19"/>
      <c r="E133" s="19"/>
      <c r="F133" s="19"/>
      <c r="G133" s="19"/>
    </row>
    <row r="134" spans="1:7" ht="15.75">
      <c r="A134" s="19"/>
      <c r="B134" s="19"/>
      <c r="C134" s="19"/>
      <c r="D134" s="19"/>
      <c r="E134" s="19"/>
      <c r="F134" s="19"/>
      <c r="G134" s="19"/>
    </row>
  </sheetData>
  <sheetProtection/>
  <mergeCells count="13">
    <mergeCell ref="A1:B2"/>
    <mergeCell ref="G10:G11"/>
    <mergeCell ref="A10:A11"/>
    <mergeCell ref="B10:B11"/>
    <mergeCell ref="D10:D11"/>
    <mergeCell ref="E10:E11"/>
    <mergeCell ref="E3:G3"/>
    <mergeCell ref="E4:G4"/>
    <mergeCell ref="E5:G5"/>
    <mergeCell ref="E6:G6"/>
    <mergeCell ref="A8:G8"/>
    <mergeCell ref="F10:F11"/>
    <mergeCell ref="C10:C11"/>
  </mergeCells>
  <printOptions/>
  <pageMargins left="0.1968503937007874" right="0.1968503937007874" top="0.5905511811023623" bottom="0" header="0" footer="0"/>
  <pageSetup fitToHeight="0" fitToWidth="2" horizontalDpi="600" verticalDpi="600" orientation="portrait" paperSize="9" scale="7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BOGDANOVSKAIA\user</dc:creator>
  <cp:keywords/>
  <dc:description/>
  <cp:lastModifiedBy>Трусова</cp:lastModifiedBy>
  <cp:lastPrinted>2016-07-18T12:43:24Z</cp:lastPrinted>
  <dcterms:created xsi:type="dcterms:W3CDTF">2016-07-05T13:04:41Z</dcterms:created>
  <dcterms:modified xsi:type="dcterms:W3CDTF">2017-02-15T06:38:26Z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