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showInkAnnotation="0"/>
  <xr:revisionPtr revIDLastSave="0" documentId="13_ncr:40009_{400A70BF-F205-4239-8C40-C41A114E8777}" xr6:coauthVersionLast="47" xr6:coauthVersionMax="47" xr10:uidLastSave="{00000000-0000-0000-0000-000000000000}"/>
  <bookViews>
    <workbookView xWindow="-120" yWindow="-120" windowWidth="29040" windowHeight="15840" tabRatio="559"/>
  </bookViews>
  <sheets>
    <sheet name="реестр источников доходов " sheetId="3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'!$A$1:$V$118</definedName>
  </definedNames>
  <calcPr calcId="191029" fullCalcOnLoad="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3" l="1"/>
  <c r="R104" i="3"/>
  <c r="S104" i="3"/>
  <c r="Q104" i="3"/>
  <c r="S73" i="3"/>
  <c r="R73" i="3"/>
  <c r="Q73" i="3"/>
  <c r="R94" i="3"/>
  <c r="S94" i="3"/>
  <c r="Q94" i="3"/>
  <c r="Q69" i="3"/>
  <c r="Q68" i="3"/>
  <c r="S28" i="3"/>
  <c r="R28" i="3"/>
  <c r="Q28" i="3"/>
  <c r="R48" i="3"/>
  <c r="S48" i="3"/>
  <c r="Q48" i="3"/>
  <c r="T42" i="3"/>
  <c r="U42" i="3"/>
  <c r="V42" i="3"/>
  <c r="R42" i="3"/>
  <c r="S42" i="3"/>
  <c r="Q42" i="3"/>
  <c r="R39" i="3"/>
  <c r="R36" i="3"/>
  <c r="R8" i="3"/>
  <c r="R118" i="3"/>
  <c r="Q39" i="3"/>
  <c r="Q36" i="3"/>
  <c r="S14" i="3"/>
  <c r="U104" i="3"/>
  <c r="V104" i="3"/>
  <c r="T104" i="3"/>
  <c r="U94" i="3"/>
  <c r="V94" i="3"/>
  <c r="T94" i="3"/>
  <c r="V73" i="3"/>
  <c r="V68" i="3"/>
  <c r="U73" i="3"/>
  <c r="T73" i="3"/>
  <c r="T48" i="3"/>
  <c r="R45" i="3"/>
  <c r="R69" i="3"/>
  <c r="R68" i="3"/>
  <c r="U48" i="3"/>
  <c r="V48" i="3"/>
  <c r="T36" i="3"/>
  <c r="U28" i="3"/>
  <c r="V28" i="3"/>
  <c r="T28" i="3"/>
  <c r="S19" i="3"/>
  <c r="Q19" i="3"/>
  <c r="U36" i="3"/>
  <c r="T19" i="3"/>
  <c r="V19" i="3"/>
  <c r="S36" i="3"/>
  <c r="U19" i="3"/>
  <c r="V36" i="3"/>
  <c r="R19" i="3"/>
  <c r="V69" i="3"/>
  <c r="U69" i="3"/>
  <c r="U68" i="3"/>
  <c r="S69" i="3"/>
  <c r="S68" i="3"/>
  <c r="S118" i="3"/>
  <c r="T45" i="3"/>
  <c r="U45" i="3"/>
  <c r="V45" i="3"/>
  <c r="S45" i="3"/>
  <c r="S25" i="3"/>
  <c r="S23" i="3"/>
  <c r="Q45" i="3"/>
  <c r="V25" i="3"/>
  <c r="U25" i="3"/>
  <c r="T25" i="3"/>
  <c r="Q25" i="3"/>
  <c r="U9" i="3"/>
  <c r="U8" i="3"/>
  <c r="U118" i="3"/>
  <c r="V9" i="3"/>
  <c r="T9" i="3"/>
  <c r="T8" i="3"/>
  <c r="T118" i="3"/>
  <c r="S9" i="3"/>
  <c r="R9" i="3"/>
  <c r="T69" i="3"/>
  <c r="T68" i="3"/>
  <c r="R23" i="3"/>
  <c r="T23" i="3"/>
  <c r="U23" i="3"/>
  <c r="V23" i="3"/>
  <c r="Q23" i="3"/>
  <c r="R14" i="3"/>
  <c r="T14" i="3"/>
  <c r="U14" i="3"/>
  <c r="V14" i="3"/>
  <c r="Q14" i="3"/>
  <c r="Q8" i="3"/>
  <c r="Q118" i="3"/>
  <c r="Q9" i="3"/>
  <c r="V118" i="3"/>
</calcChain>
</file>

<file path=xl/sharedStrings.xml><?xml version="1.0" encoding="utf-8"?>
<sst xmlns="http://schemas.openxmlformats.org/spreadsheetml/2006/main" count="929" uniqueCount="241">
  <si>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</si>
  <si>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</si>
  <si>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</si>
  <si>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</si>
  <si>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</si>
  <si>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</si>
  <si>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</si>
  <si>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</si>
  <si>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</si>
  <si>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</si>
  <si>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</si>
  <si>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</si>
  <si>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</si>
  <si>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</si>
  <si>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</si>
  <si>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</si>
  <si>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</si>
  <si>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</si>
  <si>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</si>
  <si>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</si>
  <si>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</si>
  <si>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</si>
  <si>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</si>
  <si>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</si>
  <si>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</si>
  <si>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</si>
  <si>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</si>
  <si>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</si>
  <si>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</si>
  <si>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</si>
  <si>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</si>
  <si>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</si>
  <si>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</si>
  <si>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</si>
  <si>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</si>
  <si>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</si>
  <si>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</si>
  <si>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</si>
  <si>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</si>
  <si>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</si>
  <si>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</si>
  <si>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</si>
  <si>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</si>
  <si>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</si>
  <si>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</si>
  <si>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</si>
  <si>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</si>
  <si>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</si>
  <si>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</si>
  <si>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</si>
  <si>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</si>
  <si>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</si>
  <si>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</si>
  <si>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</si>
  <si>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03</t>
  </si>
  <si>
    <t>Федеральное казначейство</t>
  </si>
  <si>
    <t>260</t>
  </si>
  <si>
    <t>120</t>
  </si>
  <si>
    <t>НАЛОГИ НА СОВОКУПНЫЙ ДОХОД</t>
  </si>
  <si>
    <t>05</t>
  </si>
  <si>
    <t>050</t>
  </si>
  <si>
    <t>06</t>
  </si>
  <si>
    <t>000</t>
  </si>
  <si>
    <t>07</t>
  </si>
  <si>
    <t>ГОСУДАРСТВЕННАЯ ПОШЛИНА</t>
  </si>
  <si>
    <t>08</t>
  </si>
  <si>
    <t>130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</si>
  <si>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</si>
  <si>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</si>
  <si>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</si>
  <si>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</si>
  <si>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</si>
  <si>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</si>
  <si>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</si>
  <si>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</si>
  <si>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</si>
  <si>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</si>
  <si>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</si>
  <si>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</si>
  <si>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</si>
  <si>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</si>
  <si>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25</t>
  </si>
  <si>
    <t>ПРОЧИЕ НЕНАЛОГОВЫЕ ДОХОДЫ</t>
  </si>
  <si>
    <t>180</t>
  </si>
  <si>
    <t>Налоговые и неналоговые доходы</t>
  </si>
  <si>
    <t xml:space="preserve">1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</si>
  <si>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</si>
  <si>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</si>
  <si>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</si>
  <si>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</si>
  <si>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</si>
  <si>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</si>
  <si>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002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</si>
  <si>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</si>
  <si>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</si>
  <si>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</si>
  <si>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40</t>
  </si>
  <si>
    <t>ВОЗВРАТ ОСТАТКОВ СУБСИДИЙ, СУБВЕНЦИЙ И ИНЫХ МЕЖБЮДЖЕТНЫХ ТРАНСФЕРТОВ,  ИМЕЮЩИХ ЦЕЛЕВОЕ НАЗНАЧЕНИЕ, ПРОШЛЫХ ЛЕТ</t>
  </si>
  <si>
    <t>ВСЕГО ДОХОДОВ:</t>
  </si>
  <si>
    <t>Нормативы распределения доходов в бюджет района</t>
  </si>
  <si>
    <t>Нормативы распределения доходов в  бюджет района на первый год планового периода 2018 год</t>
  </si>
  <si>
    <t>Нормативы распределения доходов в  бюджет района на второй год планового периода 2019 год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</si>
  <si>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</si>
  <si>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</si>
  <si>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  по делам, рассматриваемым в судах общей юрисдикции, мировыми судьями (за исключением Верховного  Суда Российской Федерации)</t>
  </si>
  <si>
    <t>901</t>
  </si>
  <si>
    <t>администрация Жирятинского района</t>
  </si>
  <si>
    <t>035</t>
  </si>
  <si>
    <t>Доходы от сдачи в аренду имущества, находящегося в оперативном управлении органовуправления муниципальных районов  и созданных ими учреждений (за исключением имущества муниципальных бюджетных иавтономных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</si>
  <si>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</si>
  <si>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</si>
  <si>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доходы, зачисляемые в  бюджеты муниципальных районов</t>
  </si>
  <si>
    <t>902</t>
  </si>
  <si>
    <t>Дотации бюджетам муниципальных районов на выравнивание бюджетной обеспеченности</t>
  </si>
  <si>
    <t>Финансовый отдел администрации Жирятинского района</t>
  </si>
  <si>
    <t>Дотации бюджетам муниципальных районов на поддержку мер по обеспечению сбалансированности бюджетов</t>
  </si>
  <si>
    <t>999</t>
  </si>
  <si>
    <t>216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</si>
  <si>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</si>
  <si>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</si>
  <si>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</si>
  <si>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024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</si>
  <si>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</si>
  <si>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</si>
  <si>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</si>
  <si>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014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</si>
  <si>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</si>
  <si>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29</t>
  </si>
  <si>
    <t>35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</si>
  <si>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</si>
  <si>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118</t>
  </si>
  <si>
    <t>082</t>
  </si>
  <si>
    <t>49</t>
  </si>
  <si>
    <t>Код главного администратора доходов  бюджета района</t>
  </si>
  <si>
    <t>Наименование главного администратора доходов  бюджета района</t>
  </si>
  <si>
    <t>ЗАДОЛЖЕННОСТЬ И ПЕРЕРАСЧЕТЫ ПО ОТМЕНЕННЫМ НАЛОГАМ, СБОРАМ И ИНЫМ ОБЯЗАТЕЛЬНЫМ ПЛАТЕЖАМ</t>
  </si>
  <si>
    <t>Налог с продаж</t>
  </si>
  <si>
    <t>09</t>
  </si>
  <si>
    <t>Прочие налоги  и сборы ( по отмененным налогам и сборам субъектов Российской Федерации)</t>
  </si>
  <si>
    <t>Прочие дотации бюджетам муниципальных районов</t>
  </si>
  <si>
    <t>904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</si>
  <si>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</si>
  <si>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</si>
  <si>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519</t>
  </si>
  <si>
    <t>Сусидии бюджетам муниципальных районов на поддержку отрасли культуры</t>
  </si>
  <si>
    <t>903</t>
  </si>
  <si>
    <t>Отдел образования администрации Жирятинского района</t>
  </si>
  <si>
    <t>КУМИ</t>
  </si>
  <si>
    <t>041</t>
  </si>
  <si>
    <t>497</t>
  </si>
  <si>
    <t>Субсидии бюджетам муниципальных районов на реализацию меропрятий по обеспечению жильем молодых семей</t>
  </si>
  <si>
    <t xml:space="preserve"> 110</t>
  </si>
  <si>
    <t>467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</si>
  <si>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</si>
  <si>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Прочие межбюджетные трансферты, передаваемые бюджетам муниципальных районов </t>
  </si>
  <si>
    <t>04</t>
  </si>
  <si>
    <t>Налог, взимаемый в связи с применением патентной системы налогооблажения</t>
  </si>
  <si>
    <t>150</t>
  </si>
  <si>
    <t>231</t>
  </si>
  <si>
    <t>241</t>
  </si>
  <si>
    <t>251</t>
  </si>
  <si>
    <t>261</t>
  </si>
  <si>
    <t xml:space="preserve">Плата за размещение отходов производства </t>
  </si>
  <si>
    <t>042</t>
  </si>
  <si>
    <t>Плата за размещение твердых бытовых отходов</t>
  </si>
  <si>
    <t>065</t>
  </si>
  <si>
    <t>Доходы, поступающие в порядке возмещения расходов, понесенных в связхи с эксплуатацией имущества муниципальных районов</t>
  </si>
  <si>
    <t>Прочие доходы от компенсации затрат бюджетов муниципальных районов</t>
  </si>
  <si>
    <t>053</t>
  </si>
  <si>
    <t>063</t>
  </si>
  <si>
    <t>203</t>
  </si>
  <si>
    <t>Реестр источников доходов  бюджета Жирятинского муниципального района Брянской области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</si>
  <si>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</si>
  <si>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бюипаджет и бюджет муниципального образования по нормативам, действовавшим в 2019 году</t>
  </si>
  <si>
    <t>830</t>
  </si>
  <si>
    <t>073</t>
  </si>
  <si>
    <t>083</t>
  </si>
  <si>
    <t>143</t>
  </si>
  <si>
    <t>153</t>
  </si>
  <si>
    <t>173</t>
  </si>
  <si>
    <t>193</t>
  </si>
  <si>
    <t>333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</si>
  <si>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</si>
  <si>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842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</si>
  <si>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</si>
  <si>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070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</si>
  <si>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</si>
  <si>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Нормативы распределения доходов в  бюджет района на очередной финансовый год 2021 год</t>
  </si>
  <si>
    <t>Управление мировой юстиции Брянской области</t>
  </si>
  <si>
    <t>Департамент региолнальной безопасности Брянской области</t>
  </si>
  <si>
    <t>304</t>
  </si>
  <si>
    <t>45</t>
  </si>
  <si>
    <t>303</t>
  </si>
  <si>
    <t>Межбюджетные трансферты, передаваемые бюджетам муниципальных 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</si>
  <si>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</si>
  <si>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60</t>
  </si>
  <si>
    <t xml:space="preserve">  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</si>
  <si>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</si>
  <si>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</si>
  <si>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Прочие субсидии бюджетам муниципальных районов</t>
  </si>
  <si>
    <t>511</t>
  </si>
  <si>
    <t>753</t>
  </si>
  <si>
    <t>Субсидии бюджетам муниципальных районов на проведение комплексных кадастровых работ</t>
  </si>
  <si>
    <t>Субсидии бюджетам  на софинансирование закупки оборудования для создания "умных" спортивных площадок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</si>
  <si>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</si>
  <si>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808</t>
  </si>
  <si>
    <t>Платежи по искам о возмещении вреда, причиненного окружающей среде, а так же платежи, уплачиваемые при добровольном возмещении вреда, причиненного окружающей среде ( за исклдчением вреда, причиненного окружающей среде на особо охраняемых природных территориях, а так же вреда, причиненного водным объектам), подлежащие зачислению в бюджет муниципального образования</t>
  </si>
  <si>
    <t>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</si>
  <si>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</si>
  <si>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Отдел образования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</si>
  <si>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</si>
  <si>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</si>
  <si>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 xml:space="preserve">2 </t>
  </si>
  <si>
    <t>ВОЗВРАТ ОСТАТКОВ СУБСИДИЙ, СУБВЕНЦИЙ И ИНЫХ МЕЖБЮДЖЕТНЫХ ТРАНСФЕРТОВ, ИМЕЮЩИХ ЦЕЛЕВОЕ НАЗНАЧЕНИЕ, ПРОШЛЫХ ЛЕТ</t>
  </si>
  <si>
    <t>Департамент природных ресурсов и экологии Брянской области</t>
  </si>
  <si>
    <t>Показатели прогноза доходов бюджета на очередной финансовый год 2024 год</t>
  </si>
  <si>
    <t>Показатели прогноза доходов бюджета на первый год планового период 2025год</t>
  </si>
  <si>
    <t>Показатели прогноза доходов бюджета на второй год планового периода 2026</t>
  </si>
  <si>
    <t>Показатели кассовых поступлений в текущем финансовом году (по состоянию на 01.11.2023</t>
  </si>
  <si>
    <t>Показатели прогноза доходов в текущем финансовом году в соответствии с Решением Жирятинского районного Соаета народных депутатов о бюджете района (план на 01.11.23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</si>
  <si>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статьями 227, 227.1 и 228 Налогового кодекса Российской Федерации, а также доходов от долевого участия в организации, полученных в виде дивидендов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</si>
  <si>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</si>
  <si>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</si>
  <si>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</si>
  <si>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</si>
  <si>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Нормативы распределения доходов в  бюджет района на текущий финансовый год 2023 год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</si>
  <si>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</si>
  <si>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179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</si>
  <si>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</si>
  <si>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</si>
  <si>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</si>
  <si>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</si>
  <si>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</si>
  <si>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</si>
  <si>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налоговых сборов, страхования, рынка ценных бумаг налагаемые мировыми судьями, комиссиями по делам несовершеннолетних и защите их прав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</si>
  <si>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</si>
  <si>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</si>
  <si>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</si>
  <si>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</si>
  <si>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077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</si>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</sst>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_(* #,##0.00_);_(* \(#,##0.00\);_(* &quot;-&quot;??_);_(@_)"/>
    <numFmt numFmtId="187" formatCode="0.0000%"/>
  </numFmts>
  <fonts count="18" x14ac:knownFonts="1">
    <font>
      <sz val="11"/>
      <name val="Calibri"/>
      <family val="2"/>
    </font>
    <font>
      <sz val="11"/>
      <name val="Calibri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5" fillId="0" borderId="0"/>
    <xf numFmtId="0" fontId="5" fillId="0" borderId="0"/>
    <xf numFmtId="0" fontId="6" fillId="0" borderId="2">
      <alignment horizontal="right" vertical="top" wrapText="1"/>
    </xf>
    <xf numFmtId="0" fontId="6" fillId="0" borderId="0"/>
    <xf numFmtId="0" fontId="6" fillId="0" borderId="0"/>
    <xf numFmtId="0" fontId="5" fillId="0" borderId="0"/>
    <xf numFmtId="0" fontId="6" fillId="2" borderId="0">
      <alignment horizontal="left"/>
    </xf>
    <xf numFmtId="0" fontId="7" fillId="0" borderId="0">
      <alignment horizontal="center" vertical="top"/>
    </xf>
    <xf numFmtId="0" fontId="6" fillId="0" borderId="2">
      <alignment horizontal="right" vertical="top"/>
    </xf>
    <xf numFmtId="49" fontId="8" fillId="3" borderId="3">
      <alignment horizontal="center" vertical="center" wrapText="1"/>
    </xf>
    <xf numFmtId="0" fontId="6" fillId="2" borderId="4">
      <alignment horizontal="left"/>
    </xf>
    <xf numFmtId="49" fontId="9" fillId="0" borderId="5">
      <alignment horizontal="center" vertical="center" wrapText="1"/>
    </xf>
    <xf numFmtId="0" fontId="6" fillId="2" borderId="6">
      <alignment horizontal="left"/>
    </xf>
    <xf numFmtId="0" fontId="9" fillId="4" borderId="7">
      <alignment horizontal="left" vertical="top" wrapText="1"/>
    </xf>
    <xf numFmtId="0" fontId="6" fillId="2" borderId="8">
      <alignment horizontal="left"/>
    </xf>
    <xf numFmtId="0" fontId="9" fillId="5" borderId="9">
      <alignment horizontal="left" vertical="top" wrapText="1"/>
    </xf>
    <xf numFmtId="0" fontId="6" fillId="2" borderId="10">
      <alignment horizontal="left"/>
    </xf>
    <xf numFmtId="0" fontId="10" fillId="0" borderId="9">
      <alignment horizontal="left" vertical="top" wrapText="1"/>
    </xf>
    <xf numFmtId="0" fontId="6" fillId="2" borderId="11">
      <alignment horizontal="left"/>
    </xf>
    <xf numFmtId="0" fontId="6" fillId="0" borderId="12"/>
    <xf numFmtId="0" fontId="6" fillId="0" borderId="0">
      <alignment horizontal="left" vertical="top" wrapText="1"/>
    </xf>
    <xf numFmtId="49" fontId="9" fillId="0" borderId="13">
      <alignment horizontal="center" vertical="center" wrapText="1"/>
    </xf>
    <xf numFmtId="0" fontId="9" fillId="4" borderId="14">
      <alignment horizontal="left" vertical="top" wrapText="1"/>
    </xf>
    <xf numFmtId="0" fontId="9" fillId="5" borderId="15">
      <alignment horizontal="left" vertical="top" wrapText="1"/>
    </xf>
    <xf numFmtId="0" fontId="6" fillId="0" borderId="15">
      <alignment horizontal="left" vertical="top" wrapText="1"/>
    </xf>
    <xf numFmtId="49" fontId="8" fillId="0" borderId="3">
      <alignment horizontal="center" vertical="center" wrapText="1"/>
    </xf>
    <xf numFmtId="0" fontId="8" fillId="0" borderId="3">
      <alignment horizontal="center" vertical="center" wrapText="1"/>
    </xf>
    <xf numFmtId="49" fontId="9" fillId="4" borderId="14">
      <alignment horizontal="center" vertical="top" shrinkToFit="1"/>
    </xf>
    <xf numFmtId="49" fontId="9" fillId="5" borderId="15">
      <alignment horizontal="center" vertical="top" shrinkToFit="1"/>
    </xf>
    <xf numFmtId="49" fontId="6" fillId="0" borderId="15">
      <alignment horizontal="center" vertical="top" shrinkToFit="1"/>
    </xf>
    <xf numFmtId="49" fontId="8" fillId="0" borderId="3">
      <alignment horizontal="center" vertical="center" wrapText="1"/>
    </xf>
    <xf numFmtId="0" fontId="8" fillId="0" borderId="3">
      <alignment horizontal="center" vertical="center"/>
    </xf>
    <xf numFmtId="4" fontId="9" fillId="4" borderId="14">
      <alignment horizontal="right" vertical="top" shrinkToFit="1"/>
    </xf>
    <xf numFmtId="4" fontId="9" fillId="5" borderId="15">
      <alignment horizontal="right" vertical="top" shrinkToFit="1"/>
    </xf>
    <xf numFmtId="4" fontId="6" fillId="0" borderId="15">
      <alignment horizontal="right" vertical="top" shrinkToFit="1"/>
    </xf>
    <xf numFmtId="0" fontId="8" fillId="0" borderId="3">
      <alignment horizontal="center" vertical="center" wrapText="1"/>
    </xf>
    <xf numFmtId="49" fontId="9" fillId="0" borderId="16">
      <alignment horizontal="center" vertical="center" wrapText="1"/>
    </xf>
    <xf numFmtId="0" fontId="9" fillId="4" borderId="17">
      <alignment horizontal="left" vertical="top" wrapText="1"/>
    </xf>
    <xf numFmtId="0" fontId="9" fillId="5" borderId="18">
      <alignment horizontal="left" vertical="top" wrapText="1"/>
    </xf>
    <xf numFmtId="0" fontId="6" fillId="0" borderId="18">
      <alignment horizontal="left" vertical="top" wrapText="1"/>
    </xf>
    <xf numFmtId="0" fontId="11" fillId="0" borderId="19">
      <alignment horizontal="left" wrapText="1" indent="2"/>
    </xf>
    <xf numFmtId="180" fontId="1" fillId="0" borderId="0" applyFont="0" applyFill="0" applyBorder="0" applyAlignment="0" applyProtection="0"/>
  </cellStyleXfs>
  <cellXfs count="71">
    <xf numFmtId="0" fontId="0" fillId="0" borderId="0" xfId="0"/>
    <xf numFmtId="4" fontId="2" fillId="6" borderId="1" xfId="35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0" xfId="0" applyFont="1" applyFill="1" applyProtection="1">
      <protection locked="0"/>
    </xf>
    <xf numFmtId="49" fontId="12" fillId="0" borderId="20" xfId="31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31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NumberFormat="1" applyFont="1" applyFill="1" applyBorder="1" applyAlignment="1" applyProtection="1">
      <alignment horizontal="left" vertical="top" wrapText="1"/>
      <protection locked="0"/>
    </xf>
    <xf numFmtId="49" fontId="12" fillId="0" borderId="1" xfId="28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" xfId="33" applyNumberFormat="1" applyFont="1" applyFill="1" applyBorder="1" applyAlignment="1" applyProtection="1">
      <alignment horizontal="right" vertical="top" wrapText="1" shrinkToFit="1"/>
      <protection locked="0"/>
    </xf>
    <xf numFmtId="4" fontId="12" fillId="0" borderId="1" xfId="33" applyNumberFormat="1" applyFont="1" applyFill="1" applyBorder="1" applyAlignment="1" applyProtection="1">
      <alignment horizontal="right" vertical="top" wrapText="1" shrinkToFit="1"/>
      <protection locked="0"/>
    </xf>
    <xf numFmtId="0" fontId="12" fillId="0" borderId="1" xfId="24" applyNumberFormat="1" applyFont="1" applyFill="1" applyBorder="1" applyAlignment="1" applyProtection="1">
      <alignment horizontal="left" vertical="top" wrapText="1"/>
      <protection locked="0"/>
    </xf>
    <xf numFmtId="49" fontId="12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4" fontId="12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0" fontId="13" fillId="0" borderId="1" xfId="25" applyNumberFormat="1" applyFont="1" applyFill="1" applyBorder="1" applyAlignment="1" applyProtection="1">
      <alignment horizontal="left" vertical="top" wrapText="1"/>
      <protection locked="0"/>
    </xf>
    <xf numFmtId="49" fontId="13" fillId="0" borderId="1" xfId="30" applyNumberFormat="1" applyFont="1" applyFill="1" applyBorder="1" applyAlignment="1" applyProtection="1">
      <alignment horizontal="center" vertical="top" wrapText="1" shrinkToFit="1"/>
      <protection locked="0"/>
    </xf>
    <xf numFmtId="0" fontId="13" fillId="0" borderId="1" xfId="25" quotePrefix="1" applyNumberFormat="1" applyFont="1" applyFill="1" applyBorder="1" applyAlignment="1" applyProtection="1">
      <alignment horizontal="left" vertical="top" wrapText="1"/>
      <protection locked="0"/>
    </xf>
    <xf numFmtId="9" fontId="13" fillId="0" borderId="1" xfId="25" applyNumberFormat="1" applyFont="1" applyFill="1" applyBorder="1" applyAlignment="1" applyProtection="1">
      <alignment horizontal="left" vertical="top" wrapText="1"/>
      <protection locked="0"/>
    </xf>
    <xf numFmtId="4" fontId="2" fillId="0" borderId="1" xfId="35" applyNumberFormat="1" applyFont="1" applyFill="1" applyBorder="1" applyAlignment="1" applyProtection="1">
      <alignment horizontal="right" vertical="top" wrapText="1" shrinkToFit="1"/>
      <protection locked="0"/>
    </xf>
    <xf numFmtId="4" fontId="13" fillId="0" borderId="1" xfId="35" applyNumberFormat="1" applyFont="1" applyFill="1" applyBorder="1" applyAlignment="1" applyProtection="1">
      <alignment horizontal="right" vertical="top" wrapText="1" shrinkToFit="1"/>
      <protection locked="0"/>
    </xf>
    <xf numFmtId="4" fontId="13" fillId="0" borderId="1" xfId="40" applyNumberFormat="1" applyFont="1" applyFill="1" applyBorder="1" applyAlignment="1" applyProtection="1">
      <alignment horizontal="right" vertical="top" wrapText="1"/>
      <protection locked="0"/>
    </xf>
    <xf numFmtId="49" fontId="4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" xfId="24" applyNumberFormat="1" applyFont="1" applyFill="1" applyBorder="1" applyAlignment="1" applyProtection="1">
      <alignment horizontal="left" vertical="top" wrapText="1"/>
      <protection locked="0"/>
    </xf>
    <xf numFmtId="49" fontId="2" fillId="0" borderId="1" xfId="3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" xfId="25" applyNumberFormat="1" applyFont="1" applyFill="1" applyBorder="1" applyAlignment="1" applyProtection="1">
      <alignment horizontal="left" vertical="top" wrapText="1"/>
      <protection locked="0"/>
    </xf>
    <xf numFmtId="0" fontId="2" fillId="0" borderId="1" xfId="25" quotePrefix="1" applyNumberFormat="1" applyFont="1" applyFill="1" applyBorder="1" applyAlignment="1" applyProtection="1">
      <alignment horizontal="left" vertical="top" wrapText="1"/>
      <protection locked="0"/>
    </xf>
    <xf numFmtId="187" fontId="2" fillId="0" borderId="1" xfId="25" applyNumberFormat="1" applyFont="1" applyFill="1" applyBorder="1" applyAlignment="1" applyProtection="1">
      <alignment horizontal="left" vertical="top" wrapText="1"/>
      <protection locked="0"/>
    </xf>
    <xf numFmtId="4" fontId="2" fillId="0" borderId="1" xfId="40" applyNumberFormat="1" applyFont="1" applyFill="1" applyBorder="1" applyAlignment="1" applyProtection="1">
      <alignment horizontal="right" vertical="top" wrapText="1"/>
      <protection locked="0"/>
    </xf>
    <xf numFmtId="3" fontId="2" fillId="0" borderId="1" xfId="40" applyNumberFormat="1" applyFont="1" applyFill="1" applyBorder="1" applyAlignment="1" applyProtection="1">
      <alignment horizontal="right" vertical="top" wrapText="1"/>
      <protection locked="0"/>
    </xf>
    <xf numFmtId="3" fontId="13" fillId="0" borderId="1" xfId="4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40" applyNumberFormat="1" applyFont="1" applyFill="1" applyBorder="1" applyAlignment="1" applyProtection="1">
      <alignment horizontal="right" vertical="top" wrapText="1"/>
      <protection locked="0"/>
    </xf>
    <xf numFmtId="49" fontId="13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0" fontId="13" fillId="0" borderId="1" xfId="24" applyNumberFormat="1" applyFont="1" applyFill="1" applyBorder="1" applyAlignment="1" applyProtection="1">
      <alignment horizontal="left" vertical="top" wrapText="1"/>
      <protection locked="0"/>
    </xf>
    <xf numFmtId="4" fontId="2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4" fontId="14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0" fontId="13" fillId="0" borderId="1" xfId="41" applyNumberFormat="1" applyFont="1" applyFill="1" applyBorder="1" applyAlignment="1" applyProtection="1">
      <alignment wrapText="1"/>
    </xf>
    <xf numFmtId="9" fontId="2" fillId="0" borderId="1" xfId="25" applyNumberFormat="1" applyFont="1" applyFill="1" applyBorder="1" applyAlignment="1" applyProtection="1">
      <alignment horizontal="left" vertical="top" wrapText="1"/>
      <protection locked="0"/>
    </xf>
    <xf numFmtId="4" fontId="15" fillId="0" borderId="1" xfId="35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1" xfId="23" applyNumberFormat="1" applyFont="1" applyFill="1" applyBorder="1" applyAlignment="1" applyProtection="1">
      <alignment horizontal="left" vertical="top" wrapText="1"/>
      <protection locked="0"/>
    </xf>
    <xf numFmtId="0" fontId="2" fillId="0" borderId="1" xfId="41" applyNumberFormat="1" applyFont="1" applyFill="1" applyBorder="1" applyAlignment="1" applyProtection="1">
      <alignment vertical="top" wrapText="1"/>
    </xf>
    <xf numFmtId="0" fontId="16" fillId="0" borderId="1" xfId="24" applyNumberFormat="1" applyFont="1" applyFill="1" applyBorder="1" applyAlignment="1" applyProtection="1">
      <alignment horizontal="left" vertical="top" wrapText="1"/>
      <protection locked="0"/>
    </xf>
    <xf numFmtId="49" fontId="2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49" fontId="4" fillId="0" borderId="1" xfId="28" applyNumberFormat="1" applyFont="1" applyFill="1" applyBorder="1" applyAlignment="1" applyProtection="1">
      <alignment horizontal="center" vertical="top" wrapText="1" shrinkToFit="1"/>
      <protection locked="0"/>
    </xf>
    <xf numFmtId="49" fontId="2" fillId="0" borderId="0" xfId="0" applyNumberFormat="1" applyFont="1" applyFill="1" applyProtection="1">
      <protection locked="0"/>
    </xf>
    <xf numFmtId="4" fontId="2" fillId="7" borderId="1" xfId="35" applyNumberFormat="1" applyFont="1" applyFill="1" applyBorder="1" applyAlignment="1" applyProtection="1">
      <alignment horizontal="right" vertical="top" wrapText="1" shrinkToFit="1"/>
      <protection locked="0"/>
    </xf>
    <xf numFmtId="4" fontId="2" fillId="6" borderId="1" xfId="34" applyNumberFormat="1" applyFont="1" applyFill="1" applyBorder="1" applyAlignment="1" applyProtection="1">
      <alignment horizontal="right" vertical="top" wrapText="1" shrinkToFit="1"/>
      <protection locked="0"/>
    </xf>
    <xf numFmtId="4" fontId="4" fillId="6" borderId="1" xfId="34" applyNumberFormat="1" applyFont="1" applyFill="1" applyBorder="1" applyAlignment="1" applyProtection="1">
      <alignment horizontal="right" vertical="top" wrapText="1" shrinkToFit="1"/>
      <protection locked="0"/>
    </xf>
    <xf numFmtId="180" fontId="13" fillId="0" borderId="1" xfId="42" applyFont="1" applyFill="1" applyBorder="1" applyAlignment="1" applyProtection="1">
      <alignment horizontal="right" vertical="top" wrapText="1"/>
      <protection locked="0"/>
    </xf>
    <xf numFmtId="9" fontId="13" fillId="0" borderId="1" xfId="24" applyNumberFormat="1" applyFont="1" applyFill="1" applyBorder="1" applyAlignment="1" applyProtection="1">
      <alignment horizontal="left" vertical="top" wrapTex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</xf>
    <xf numFmtId="49" fontId="12" fillId="0" borderId="21" xfId="0" applyNumberFormat="1" applyFont="1" applyFill="1" applyBorder="1" applyAlignment="1" applyProtection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 wrapText="1"/>
    </xf>
    <xf numFmtId="0" fontId="12" fillId="0" borderId="23" xfId="0" applyNumberFormat="1" applyFont="1" applyFill="1" applyBorder="1" applyAlignment="1" applyProtection="1">
      <alignment horizontal="center" vertical="center" wrapText="1"/>
    </xf>
    <xf numFmtId="0" fontId="12" fillId="0" borderId="24" xfId="0" applyNumberFormat="1" applyFont="1" applyFill="1" applyBorder="1" applyAlignment="1" applyProtection="1">
      <alignment horizontal="center" vertical="center" wrapText="1"/>
    </xf>
    <xf numFmtId="49" fontId="12" fillId="0" borderId="25" xfId="0" applyNumberFormat="1" applyFont="1" applyFill="1" applyBorder="1" applyAlignment="1" applyProtection="1">
      <alignment horizontal="center" vertical="center" wrapText="1"/>
    </xf>
    <xf numFmtId="49" fontId="12" fillId="0" borderId="26" xfId="0" applyNumberFormat="1" applyFont="1" applyFill="1" applyBorder="1" applyAlignment="1" applyProtection="1">
      <alignment horizontal="center" vertical="center" wrapText="1"/>
    </xf>
    <xf numFmtId="49" fontId="12" fillId="0" borderId="27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49" fontId="12" fillId="6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3" fillId="0" borderId="2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right" vertical="top" wrapText="1"/>
    </xf>
  </cellXfs>
  <cellStyles count="43">
    <cellStyle name="br" xfId="1"/>
    <cellStyle name="col" xfId="2"/>
    <cellStyle name="st39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82" xfId="41"/>
    <cellStyle name="Обычный" xfId="0" builtinId="0"/>
    <cellStyle name="Финансовый" xfId="42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view="pageBreakPreview" topLeftCell="C1" zoomScale="60" zoomScaleNormal="70" workbookViewId="0">
      <pane xSplit="9" ySplit="6" topLeftCell="L104" activePane="bottomRight" state="frozen"/>
      <selection activeCell="C1" sqref="C1"/>
      <selection pane="topRight" activeCell="L1" sqref="L1"/>
      <selection pane="bottomLeft" activeCell="C7" sqref="C7"/>
      <selection pane="bottomRight" activeCell="V10" sqref="V10"/>
    </sheetView>
  </sheetViews>
  <sheetFormatPr defaultRowHeight="15.75" x14ac:dyDescent="0.25"/>
  <cols>
    <col min="1" max="1" width="26.85546875" style="2" customWidth="1"/>
    <col min="2" max="2" width="34.42578125" style="2" customWidth="1"/>
    <col min="3" max="3" width="11.140625" style="2" customWidth="1"/>
    <col min="4" max="4" width="5.5703125" style="2" customWidth="1"/>
    <col min="5" max="5" width="6.7109375" style="2" customWidth="1"/>
    <col min="6" max="6" width="5.42578125" style="2" customWidth="1"/>
    <col min="7" max="7" width="7.5703125" style="2" customWidth="1"/>
    <col min="8" max="8" width="6" style="2" customWidth="1"/>
    <col min="9" max="9" width="6.140625" style="2" customWidth="1"/>
    <col min="10" max="10" width="5.42578125" style="2" customWidth="1"/>
    <col min="11" max="11" width="67.42578125" style="2" customWidth="1"/>
    <col min="12" max="12" width="22.85546875" style="2" customWidth="1"/>
    <col min="13" max="13" width="11.140625" style="2" customWidth="1"/>
    <col min="14" max="15" width="10" style="2" customWidth="1"/>
    <col min="16" max="16" width="10.28515625" style="2" customWidth="1"/>
    <col min="17" max="17" width="23.42578125" style="2" customWidth="1"/>
    <col min="18" max="18" width="21.140625" style="2" customWidth="1"/>
    <col min="19" max="19" width="25.42578125" style="2" customWidth="1"/>
    <col min="20" max="20" width="30" style="2" customWidth="1"/>
    <col min="21" max="21" width="25.7109375" style="2" bestFit="1" customWidth="1"/>
    <col min="22" max="22" width="28.28515625" style="2" customWidth="1"/>
    <col min="23" max="16384" width="9.140625" style="2"/>
  </cols>
  <sheetData>
    <row r="1" spans="1:22" ht="45.75" customHeight="1" x14ac:dyDescent="0.25">
      <c r="A1" s="66" t="s">
        <v>171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3.7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.75" hidden="1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50.25" customHeight="1" x14ac:dyDescent="0.25">
      <c r="A4" s="55" t="s">
        <v>0</v>
      </c>
      <c r="B4" s="55" t="s">
        <v>1</v>
      </c>
      <c r="C4" s="57" t="s">
        <v>2</v>
      </c>
      <c r="D4" s="58"/>
      <c r="E4" s="58"/>
      <c r="F4" s="58"/>
      <c r="G4" s="58"/>
      <c r="H4" s="58"/>
      <c r="I4" s="58"/>
      <c r="J4" s="59"/>
      <c r="K4" s="60" t="s">
        <v>3</v>
      </c>
      <c r="L4" s="63" t="s">
        <v>134</v>
      </c>
      <c r="M4" s="64" t="s">
        <v>99</v>
      </c>
      <c r="N4" s="64"/>
      <c r="O4" s="64"/>
      <c r="P4" s="64"/>
      <c r="Q4" s="65" t="s">
        <v>219</v>
      </c>
      <c r="R4" s="67" t="s">
        <v>218</v>
      </c>
      <c r="S4" s="65" t="s">
        <v>4</v>
      </c>
      <c r="T4" s="64" t="s">
        <v>5</v>
      </c>
      <c r="U4" s="64"/>
      <c r="V4" s="64"/>
    </row>
    <row r="5" spans="1:22" ht="15.75" customHeight="1" x14ac:dyDescent="0.25">
      <c r="A5" s="56"/>
      <c r="B5" s="56"/>
      <c r="C5" s="55" t="s">
        <v>133</v>
      </c>
      <c r="D5" s="57" t="s">
        <v>6</v>
      </c>
      <c r="E5" s="58"/>
      <c r="F5" s="58"/>
      <c r="G5" s="58"/>
      <c r="H5" s="59"/>
      <c r="I5" s="57" t="s">
        <v>7</v>
      </c>
      <c r="J5" s="59"/>
      <c r="K5" s="61"/>
      <c r="L5" s="63"/>
      <c r="M5" s="64"/>
      <c r="N5" s="64"/>
      <c r="O5" s="64"/>
      <c r="P5" s="64"/>
      <c r="Q5" s="65"/>
      <c r="R5" s="67"/>
      <c r="S5" s="65"/>
      <c r="T5" s="64"/>
      <c r="U5" s="64"/>
      <c r="V5" s="64"/>
    </row>
    <row r="6" spans="1:22" ht="222.75" customHeight="1" x14ac:dyDescent="0.25">
      <c r="A6" s="56"/>
      <c r="B6" s="56"/>
      <c r="C6" s="56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62"/>
      <c r="L6" s="63"/>
      <c r="M6" s="4" t="s">
        <v>225</v>
      </c>
      <c r="N6" s="4" t="s">
        <v>187</v>
      </c>
      <c r="O6" s="4" t="s">
        <v>100</v>
      </c>
      <c r="P6" s="4" t="s">
        <v>101</v>
      </c>
      <c r="Q6" s="65"/>
      <c r="R6" s="67"/>
      <c r="S6" s="65"/>
      <c r="T6" s="4" t="s">
        <v>215</v>
      </c>
      <c r="U6" s="4" t="s">
        <v>216</v>
      </c>
      <c r="V6" s="4" t="s">
        <v>217</v>
      </c>
    </row>
    <row r="7" spans="1:22" ht="20.25" customHeight="1" x14ac:dyDescent="0.25">
      <c r="A7" s="5" t="s">
        <v>17</v>
      </c>
      <c r="B7" s="5" t="s">
        <v>18</v>
      </c>
      <c r="C7" s="5" t="s">
        <v>19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5" t="s">
        <v>30</v>
      </c>
      <c r="O7" s="5" t="s">
        <v>31</v>
      </c>
      <c r="P7" s="5" t="s">
        <v>32</v>
      </c>
      <c r="Q7" s="6" t="s">
        <v>33</v>
      </c>
      <c r="R7" s="5" t="s">
        <v>34</v>
      </c>
      <c r="S7" s="5" t="s">
        <v>35</v>
      </c>
      <c r="T7" s="5" t="s">
        <v>36</v>
      </c>
      <c r="U7" s="5" t="s">
        <v>37</v>
      </c>
      <c r="V7" s="7" t="s">
        <v>38</v>
      </c>
    </row>
    <row r="8" spans="1:22" ht="51.75" customHeight="1" x14ac:dyDescent="0.25">
      <c r="A8" s="8" t="s">
        <v>39</v>
      </c>
      <c r="B8" s="8"/>
      <c r="C8" s="9"/>
      <c r="D8" s="9"/>
      <c r="E8" s="9"/>
      <c r="F8" s="9"/>
      <c r="G8" s="9"/>
      <c r="H8" s="9"/>
      <c r="I8" s="9"/>
      <c r="J8" s="9"/>
      <c r="K8" s="8"/>
      <c r="L8" s="8"/>
      <c r="M8" s="8"/>
      <c r="N8" s="8"/>
      <c r="O8" s="8"/>
      <c r="P8" s="8"/>
      <c r="Q8" s="10">
        <f>Q9+Q14+Q19+Q23+Q28+Q36+Q42+Q45+Q48</f>
        <v>71447166</v>
      </c>
      <c r="R8" s="10">
        <f>R9+R14+R19+R23+R28+R36+R42+R45+R48+R66</f>
        <v>55974492.100000009</v>
      </c>
      <c r="S8" s="10">
        <v>66312916.259999998</v>
      </c>
      <c r="T8" s="11">
        <f>T9+T14+T19+T23+T28+T36+T42+T45+T48+T66</f>
        <v>78205590</v>
      </c>
      <c r="U8" s="11">
        <f>U9+U14+U19+U23+U28+U36+U42+U45+U48+U66</f>
        <v>79802046</v>
      </c>
      <c r="V8" s="11">
        <f>V9+V14+V19+V23+V28+V36+V42+V45+V48+V66</f>
        <v>83169530</v>
      </c>
    </row>
    <row r="9" spans="1:22" ht="44.25" customHeight="1" x14ac:dyDescent="0.25">
      <c r="A9" s="12" t="s">
        <v>84</v>
      </c>
      <c r="B9" s="12" t="s">
        <v>40</v>
      </c>
      <c r="C9" s="13"/>
      <c r="D9" s="13"/>
      <c r="E9" s="13"/>
      <c r="F9" s="13"/>
      <c r="G9" s="13"/>
      <c r="H9" s="13"/>
      <c r="I9" s="13"/>
      <c r="J9" s="13"/>
      <c r="K9" s="12"/>
      <c r="L9" s="12"/>
      <c r="M9" s="12"/>
      <c r="N9" s="12"/>
      <c r="O9" s="12"/>
      <c r="P9" s="12"/>
      <c r="Q9" s="14">
        <f t="shared" ref="Q9:V9" si="0">SUM(Q10:Q13)</f>
        <v>45994900</v>
      </c>
      <c r="R9" s="14">
        <f t="shared" si="0"/>
        <v>39914511.869999997</v>
      </c>
      <c r="S9" s="14">
        <f t="shared" si="0"/>
        <v>48596208.729999997</v>
      </c>
      <c r="T9" s="15">
        <f t="shared" si="0"/>
        <v>52502315</v>
      </c>
      <c r="U9" s="15">
        <f t="shared" si="0"/>
        <v>53867970</v>
      </c>
      <c r="V9" s="15">
        <f t="shared" si="0"/>
        <v>57128430</v>
      </c>
    </row>
    <row r="10" spans="1:22" ht="117" customHeight="1" x14ac:dyDescent="0.25">
      <c r="A10" s="16"/>
      <c r="B10" s="16"/>
      <c r="C10" s="17" t="s">
        <v>41</v>
      </c>
      <c r="D10" s="17" t="s">
        <v>15</v>
      </c>
      <c r="E10" s="17" t="s">
        <v>42</v>
      </c>
      <c r="F10" s="17" t="s">
        <v>43</v>
      </c>
      <c r="G10" s="17" t="s">
        <v>48</v>
      </c>
      <c r="H10" s="17" t="s">
        <v>42</v>
      </c>
      <c r="I10" s="17" t="s">
        <v>44</v>
      </c>
      <c r="J10" s="17" t="s">
        <v>151</v>
      </c>
      <c r="K10" s="16" t="s">
        <v>220</v>
      </c>
      <c r="L10" s="18" t="s">
        <v>46</v>
      </c>
      <c r="M10" s="19">
        <v>0.56000000000000005</v>
      </c>
      <c r="N10" s="19">
        <v>0.56000000000000005</v>
      </c>
      <c r="O10" s="19">
        <v>0.56000000000000005</v>
      </c>
      <c r="P10" s="19">
        <v>0.56000000000000005</v>
      </c>
      <c r="Q10" s="20">
        <v>45610410</v>
      </c>
      <c r="R10" s="20">
        <v>39325646.729999997</v>
      </c>
      <c r="S10" s="20">
        <v>47999427.909999996</v>
      </c>
      <c r="T10" s="21">
        <v>51717915</v>
      </c>
      <c r="U10" s="21">
        <v>53073320</v>
      </c>
      <c r="V10" s="22">
        <v>56323530</v>
      </c>
    </row>
    <row r="11" spans="1:22" ht="81.75" customHeight="1" x14ac:dyDescent="0.25">
      <c r="A11" s="16"/>
      <c r="B11" s="16"/>
      <c r="C11" s="17" t="s">
        <v>41</v>
      </c>
      <c r="D11" s="17" t="s">
        <v>15</v>
      </c>
      <c r="E11" s="17" t="s">
        <v>42</v>
      </c>
      <c r="F11" s="17" t="s">
        <v>43</v>
      </c>
      <c r="G11" s="17" t="s">
        <v>47</v>
      </c>
      <c r="H11" s="17" t="s">
        <v>42</v>
      </c>
      <c r="I11" s="17" t="s">
        <v>44</v>
      </c>
      <c r="J11" s="17" t="s">
        <v>45</v>
      </c>
      <c r="K11" s="16" t="s">
        <v>49</v>
      </c>
      <c r="L11" s="18" t="s">
        <v>46</v>
      </c>
      <c r="M11" s="19">
        <v>0.56000000000000005</v>
      </c>
      <c r="N11" s="19">
        <v>0.56000000000000005</v>
      </c>
      <c r="O11" s="19">
        <v>0.56000000000000005</v>
      </c>
      <c r="P11" s="19">
        <v>0.56000000000000005</v>
      </c>
      <c r="Q11" s="20">
        <v>340</v>
      </c>
      <c r="R11" s="20">
        <v>-3.68</v>
      </c>
      <c r="S11" s="20">
        <v>-3.68</v>
      </c>
      <c r="T11" s="21">
        <v>100</v>
      </c>
      <c r="U11" s="21">
        <v>150</v>
      </c>
      <c r="V11" s="22">
        <v>200</v>
      </c>
    </row>
    <row r="12" spans="1:22" ht="44.25" customHeight="1" x14ac:dyDescent="0.25">
      <c r="A12" s="16"/>
      <c r="B12" s="16"/>
      <c r="C12" s="17" t="s">
        <v>41</v>
      </c>
      <c r="D12" s="17" t="s">
        <v>15</v>
      </c>
      <c r="E12" s="17" t="s">
        <v>42</v>
      </c>
      <c r="F12" s="17" t="s">
        <v>43</v>
      </c>
      <c r="G12" s="17" t="s">
        <v>50</v>
      </c>
      <c r="H12" s="17" t="s">
        <v>42</v>
      </c>
      <c r="I12" s="17" t="s">
        <v>44</v>
      </c>
      <c r="J12" s="17" t="s">
        <v>45</v>
      </c>
      <c r="K12" s="16" t="s">
        <v>51</v>
      </c>
      <c r="L12" s="18" t="s">
        <v>46</v>
      </c>
      <c r="M12" s="19">
        <v>0.56000000000000005</v>
      </c>
      <c r="N12" s="19">
        <v>0.56000000000000005</v>
      </c>
      <c r="O12" s="19">
        <v>0.56000000000000005</v>
      </c>
      <c r="P12" s="19">
        <v>0.56000000000000005</v>
      </c>
      <c r="Q12" s="20">
        <v>356000</v>
      </c>
      <c r="R12" s="20">
        <v>584584.31999999995</v>
      </c>
      <c r="S12" s="20">
        <v>592500</v>
      </c>
      <c r="T12" s="21">
        <v>780000</v>
      </c>
      <c r="U12" s="21">
        <v>790000</v>
      </c>
      <c r="V12" s="22">
        <v>800000</v>
      </c>
    </row>
    <row r="13" spans="1:22" ht="80.25" customHeight="1" x14ac:dyDescent="0.25">
      <c r="A13" s="16"/>
      <c r="B13" s="16"/>
      <c r="C13" s="17" t="s">
        <v>41</v>
      </c>
      <c r="D13" s="17" t="s">
        <v>15</v>
      </c>
      <c r="E13" s="17" t="s">
        <v>42</v>
      </c>
      <c r="F13" s="17" t="s">
        <v>43</v>
      </c>
      <c r="G13" s="17" t="s">
        <v>52</v>
      </c>
      <c r="H13" s="17" t="s">
        <v>42</v>
      </c>
      <c r="I13" s="17" t="s">
        <v>44</v>
      </c>
      <c r="J13" s="17" t="s">
        <v>45</v>
      </c>
      <c r="K13" s="16" t="s">
        <v>86</v>
      </c>
      <c r="L13" s="18" t="s">
        <v>46</v>
      </c>
      <c r="M13" s="19">
        <v>0.42</v>
      </c>
      <c r="N13" s="19">
        <v>0.42</v>
      </c>
      <c r="O13" s="19">
        <v>0.42</v>
      </c>
      <c r="P13" s="19">
        <v>0.42</v>
      </c>
      <c r="Q13" s="20">
        <v>28150</v>
      </c>
      <c r="R13" s="20">
        <v>4284.5</v>
      </c>
      <c r="S13" s="20">
        <v>4284.5</v>
      </c>
      <c r="T13" s="21">
        <v>4300</v>
      </c>
      <c r="U13" s="21">
        <v>4500</v>
      </c>
      <c r="V13" s="22">
        <v>4700</v>
      </c>
    </row>
    <row r="14" spans="1:22" ht="86.25" customHeight="1" x14ac:dyDescent="0.25">
      <c r="A14" s="12" t="s">
        <v>84</v>
      </c>
      <c r="B14" s="12" t="s">
        <v>53</v>
      </c>
      <c r="C14" s="13" t="s">
        <v>145</v>
      </c>
      <c r="D14" s="13"/>
      <c r="E14" s="13"/>
      <c r="F14" s="13"/>
      <c r="G14" s="13"/>
      <c r="H14" s="23"/>
      <c r="I14" s="23"/>
      <c r="J14" s="23"/>
      <c r="K14" s="24"/>
      <c r="L14" s="24"/>
      <c r="M14" s="24"/>
      <c r="N14" s="24"/>
      <c r="O14" s="24"/>
      <c r="P14" s="24"/>
      <c r="Q14" s="14">
        <f t="shared" ref="Q14:V14" si="1">SUM(Q15:Q18)</f>
        <v>7565497</v>
      </c>
      <c r="R14" s="14">
        <f t="shared" si="1"/>
        <v>7220972.75</v>
      </c>
      <c r="S14" s="14">
        <f t="shared" si="1"/>
        <v>8481888.0999999996</v>
      </c>
      <c r="T14" s="14">
        <f t="shared" si="1"/>
        <v>8611867</v>
      </c>
      <c r="U14" s="14">
        <f t="shared" si="1"/>
        <v>8790468</v>
      </c>
      <c r="V14" s="14">
        <f t="shared" si="1"/>
        <v>8840892</v>
      </c>
    </row>
    <row r="15" spans="1:22" ht="136.5" customHeight="1" x14ac:dyDescent="0.25">
      <c r="A15" s="16"/>
      <c r="B15" s="16"/>
      <c r="C15" s="17" t="s">
        <v>41</v>
      </c>
      <c r="D15" s="17" t="s">
        <v>15</v>
      </c>
      <c r="E15" s="17" t="s">
        <v>54</v>
      </c>
      <c r="F15" s="17" t="s">
        <v>43</v>
      </c>
      <c r="G15" s="17" t="s">
        <v>158</v>
      </c>
      <c r="H15" s="25" t="s">
        <v>42</v>
      </c>
      <c r="I15" s="25" t="s">
        <v>44</v>
      </c>
      <c r="J15" s="25" t="s">
        <v>45</v>
      </c>
      <c r="K15" s="26" t="s">
        <v>221</v>
      </c>
      <c r="L15" s="27" t="s">
        <v>55</v>
      </c>
      <c r="M15" s="28">
        <v>1.7780000000000001E-3</v>
      </c>
      <c r="N15" s="28">
        <v>1.7780000000000001E-3</v>
      </c>
      <c r="O15" s="28">
        <v>1.7780000000000001E-3</v>
      </c>
      <c r="P15" s="28">
        <v>1.7780000000000001E-3</v>
      </c>
      <c r="Q15" s="20">
        <v>3583399</v>
      </c>
      <c r="R15" s="20">
        <v>3712857.41</v>
      </c>
      <c r="S15" s="20">
        <v>4529046.0999999996</v>
      </c>
      <c r="T15" s="20">
        <v>4491441</v>
      </c>
      <c r="U15" s="20">
        <v>4573319</v>
      </c>
      <c r="V15" s="29">
        <v>4605198</v>
      </c>
    </row>
    <row r="16" spans="1:22" ht="150" customHeight="1" x14ac:dyDescent="0.25">
      <c r="A16" s="16"/>
      <c r="B16" s="16"/>
      <c r="C16" s="17" t="s">
        <v>41</v>
      </c>
      <c r="D16" s="17" t="s">
        <v>15</v>
      </c>
      <c r="E16" s="17" t="s">
        <v>54</v>
      </c>
      <c r="F16" s="17" t="s">
        <v>43</v>
      </c>
      <c r="G16" s="17" t="s">
        <v>159</v>
      </c>
      <c r="H16" s="25" t="s">
        <v>42</v>
      </c>
      <c r="I16" s="25" t="s">
        <v>44</v>
      </c>
      <c r="J16" s="25" t="s">
        <v>45</v>
      </c>
      <c r="K16" s="26" t="s">
        <v>222</v>
      </c>
      <c r="L16" s="27" t="s">
        <v>46</v>
      </c>
      <c r="M16" s="28">
        <v>1.7780000000000001E-3</v>
      </c>
      <c r="N16" s="28">
        <v>1.7780000000000001E-3</v>
      </c>
      <c r="O16" s="28">
        <v>1.7780000000000001E-3</v>
      </c>
      <c r="P16" s="28">
        <v>1.7780000000000001E-3</v>
      </c>
      <c r="Q16" s="20">
        <v>24892</v>
      </c>
      <c r="R16" s="20">
        <v>19661.330000000002</v>
      </c>
      <c r="S16" s="20">
        <v>24892</v>
      </c>
      <c r="T16" s="20">
        <v>21407</v>
      </c>
      <c r="U16" s="20">
        <v>24021</v>
      </c>
      <c r="V16" s="20">
        <v>24465</v>
      </c>
    </row>
    <row r="17" spans="1:22" ht="135.75" customHeight="1" x14ac:dyDescent="0.25">
      <c r="A17" s="16"/>
      <c r="B17" s="16"/>
      <c r="C17" s="17" t="s">
        <v>41</v>
      </c>
      <c r="D17" s="17" t="s">
        <v>15</v>
      </c>
      <c r="E17" s="17" t="s">
        <v>54</v>
      </c>
      <c r="F17" s="17" t="s">
        <v>43</v>
      </c>
      <c r="G17" s="17" t="s">
        <v>160</v>
      </c>
      <c r="H17" s="25" t="s">
        <v>42</v>
      </c>
      <c r="I17" s="25" t="s">
        <v>44</v>
      </c>
      <c r="J17" s="25" t="s">
        <v>45</v>
      </c>
      <c r="K17" s="26" t="s">
        <v>223</v>
      </c>
      <c r="L17" s="27" t="s">
        <v>46</v>
      </c>
      <c r="M17" s="28">
        <v>1.7780000000000001E-3</v>
      </c>
      <c r="N17" s="28">
        <v>1.7780000000000001E-3</v>
      </c>
      <c r="O17" s="28">
        <v>1.7780000000000001E-3</v>
      </c>
      <c r="P17" s="28">
        <v>1.7780000000000001E-3</v>
      </c>
      <c r="Q17" s="20">
        <v>4429816</v>
      </c>
      <c r="R17" s="20">
        <v>3905080.84</v>
      </c>
      <c r="S17" s="20">
        <v>4400560</v>
      </c>
      <c r="T17" s="20">
        <v>4657151</v>
      </c>
      <c r="U17" s="20">
        <v>4761626</v>
      </c>
      <c r="V17" s="29">
        <v>4796333</v>
      </c>
    </row>
    <row r="18" spans="1:22" ht="148.5" customHeight="1" x14ac:dyDescent="0.25">
      <c r="A18" s="16"/>
      <c r="B18" s="16"/>
      <c r="C18" s="17" t="s">
        <v>41</v>
      </c>
      <c r="D18" s="17" t="s">
        <v>15</v>
      </c>
      <c r="E18" s="17" t="s">
        <v>54</v>
      </c>
      <c r="F18" s="17" t="s">
        <v>43</v>
      </c>
      <c r="G18" s="17" t="s">
        <v>161</v>
      </c>
      <c r="H18" s="25" t="s">
        <v>42</v>
      </c>
      <c r="I18" s="25" t="s">
        <v>44</v>
      </c>
      <c r="J18" s="25" t="s">
        <v>45</v>
      </c>
      <c r="K18" s="26" t="s">
        <v>224</v>
      </c>
      <c r="L18" s="27" t="s">
        <v>46</v>
      </c>
      <c r="M18" s="28">
        <v>1.7780000000000001E-3</v>
      </c>
      <c r="N18" s="28">
        <v>1.7780000000000001E-3</v>
      </c>
      <c r="O18" s="28">
        <v>1.7780000000000001E-3</v>
      </c>
      <c r="P18" s="28">
        <v>1.7780000000000001E-3</v>
      </c>
      <c r="Q18" s="20">
        <v>-472610</v>
      </c>
      <c r="R18" s="20">
        <v>-416626.83</v>
      </c>
      <c r="S18" s="20">
        <v>-472610</v>
      </c>
      <c r="T18" s="20">
        <v>-558132</v>
      </c>
      <c r="U18" s="20">
        <v>-568498</v>
      </c>
      <c r="V18" s="30">
        <v>-585104</v>
      </c>
    </row>
    <row r="19" spans="1:22" ht="39" customHeight="1" x14ac:dyDescent="0.25">
      <c r="A19" s="12" t="s">
        <v>84</v>
      </c>
      <c r="B19" s="12" t="s">
        <v>58</v>
      </c>
      <c r="C19" s="13"/>
      <c r="D19" s="13"/>
      <c r="E19" s="13"/>
      <c r="F19" s="13"/>
      <c r="G19" s="13"/>
      <c r="H19" s="13"/>
      <c r="I19" s="13"/>
      <c r="J19" s="13"/>
      <c r="K19" s="12"/>
      <c r="L19" s="12"/>
      <c r="M19" s="12"/>
      <c r="N19" s="12"/>
      <c r="O19" s="12"/>
      <c r="P19" s="12"/>
      <c r="Q19" s="14">
        <f t="shared" ref="Q19:V19" si="2">Q20+Q21+Q22</f>
        <v>1094360</v>
      </c>
      <c r="R19" s="14">
        <f t="shared" si="2"/>
        <v>435587.2</v>
      </c>
      <c r="S19" s="14">
        <f t="shared" si="2"/>
        <v>447347.26</v>
      </c>
      <c r="T19" s="15">
        <f t="shared" si="2"/>
        <v>688600</v>
      </c>
      <c r="U19" s="15">
        <f t="shared" si="2"/>
        <v>731800</v>
      </c>
      <c r="V19" s="15">
        <f t="shared" si="2"/>
        <v>779400</v>
      </c>
    </row>
    <row r="20" spans="1:22" ht="36.75" customHeight="1" x14ac:dyDescent="0.25">
      <c r="A20" s="16"/>
      <c r="B20" s="16"/>
      <c r="C20" s="17" t="s">
        <v>41</v>
      </c>
      <c r="D20" s="17" t="s">
        <v>15</v>
      </c>
      <c r="E20" s="17" t="s">
        <v>59</v>
      </c>
      <c r="F20" s="17" t="s">
        <v>43</v>
      </c>
      <c r="G20" s="17" t="s">
        <v>48</v>
      </c>
      <c r="H20" s="17" t="s">
        <v>42</v>
      </c>
      <c r="I20" s="17" t="s">
        <v>44</v>
      </c>
      <c r="J20" s="17" t="s">
        <v>45</v>
      </c>
      <c r="K20" s="16" t="s">
        <v>102</v>
      </c>
      <c r="L20" s="18" t="s">
        <v>46</v>
      </c>
      <c r="M20" s="19">
        <v>1</v>
      </c>
      <c r="N20" s="19">
        <v>1</v>
      </c>
      <c r="O20" s="19">
        <v>1</v>
      </c>
      <c r="P20" s="19">
        <v>1</v>
      </c>
      <c r="Q20" s="20"/>
      <c r="R20" s="20">
        <v>-2483.31</v>
      </c>
      <c r="S20" s="20">
        <v>-2483.31</v>
      </c>
      <c r="T20" s="21"/>
      <c r="U20" s="21"/>
      <c r="V20" s="31"/>
    </row>
    <row r="21" spans="1:22" ht="41.25" customHeight="1" x14ac:dyDescent="0.25">
      <c r="A21" s="16"/>
      <c r="B21" s="16"/>
      <c r="C21" s="17" t="s">
        <v>41</v>
      </c>
      <c r="D21" s="17" t="s">
        <v>15</v>
      </c>
      <c r="E21" s="17" t="s">
        <v>59</v>
      </c>
      <c r="F21" s="17" t="s">
        <v>54</v>
      </c>
      <c r="G21" s="17" t="s">
        <v>48</v>
      </c>
      <c r="H21" s="17" t="s">
        <v>42</v>
      </c>
      <c r="I21" s="17" t="s">
        <v>44</v>
      </c>
      <c r="J21" s="17" t="s">
        <v>45</v>
      </c>
      <c r="K21" s="16" t="s">
        <v>103</v>
      </c>
      <c r="L21" s="18" t="s">
        <v>46</v>
      </c>
      <c r="M21" s="19">
        <v>0.7</v>
      </c>
      <c r="N21" s="19">
        <v>0.7</v>
      </c>
      <c r="O21" s="19">
        <v>0.7</v>
      </c>
      <c r="P21" s="19">
        <v>0.7</v>
      </c>
      <c r="Q21" s="20">
        <v>413360</v>
      </c>
      <c r="R21" s="20">
        <v>109830.57</v>
      </c>
      <c r="S21" s="20">
        <v>109830.57</v>
      </c>
      <c r="T21" s="21">
        <v>112600</v>
      </c>
      <c r="U21" s="21">
        <v>119800</v>
      </c>
      <c r="V21" s="22">
        <v>127400</v>
      </c>
    </row>
    <row r="22" spans="1:22" ht="41.25" customHeight="1" x14ac:dyDescent="0.25">
      <c r="A22" s="16"/>
      <c r="B22" s="16"/>
      <c r="C22" s="17" t="s">
        <v>41</v>
      </c>
      <c r="D22" s="17" t="s">
        <v>15</v>
      </c>
      <c r="E22" s="17" t="s">
        <v>59</v>
      </c>
      <c r="F22" s="17" t="s">
        <v>155</v>
      </c>
      <c r="G22" s="17" t="s">
        <v>47</v>
      </c>
      <c r="H22" s="17" t="s">
        <v>42</v>
      </c>
      <c r="I22" s="17" t="s">
        <v>44</v>
      </c>
      <c r="J22" s="17" t="s">
        <v>45</v>
      </c>
      <c r="K22" s="16" t="s">
        <v>156</v>
      </c>
      <c r="L22" s="18" t="s">
        <v>46</v>
      </c>
      <c r="M22" s="19"/>
      <c r="N22" s="19"/>
      <c r="O22" s="19"/>
      <c r="P22" s="19"/>
      <c r="Q22" s="20">
        <v>681000</v>
      </c>
      <c r="R22" s="20">
        <v>328239.94</v>
      </c>
      <c r="S22" s="20">
        <v>340000</v>
      </c>
      <c r="T22" s="21">
        <v>576000</v>
      </c>
      <c r="U22" s="21">
        <v>612000</v>
      </c>
      <c r="V22" s="22">
        <v>652000</v>
      </c>
    </row>
    <row r="23" spans="1:22" ht="31.5" x14ac:dyDescent="0.25">
      <c r="A23" s="12" t="s">
        <v>84</v>
      </c>
      <c r="B23" s="12" t="s">
        <v>64</v>
      </c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4">
        <f t="shared" ref="Q23:V23" si="3">SUM(Q24:Q24)</f>
        <v>304000</v>
      </c>
      <c r="R23" s="14">
        <f t="shared" si="3"/>
        <v>301605.71000000002</v>
      </c>
      <c r="S23" s="14">
        <f>SUM(S24:S25)</f>
        <v>335400</v>
      </c>
      <c r="T23" s="15">
        <f t="shared" si="3"/>
        <v>354000</v>
      </c>
      <c r="U23" s="15">
        <f t="shared" si="3"/>
        <v>363000</v>
      </c>
      <c r="V23" s="15">
        <f t="shared" si="3"/>
        <v>372000</v>
      </c>
    </row>
    <row r="24" spans="1:22" ht="47.25" x14ac:dyDescent="0.25">
      <c r="A24" s="16"/>
      <c r="B24" s="16"/>
      <c r="C24" s="17" t="s">
        <v>41</v>
      </c>
      <c r="D24" s="17" t="s">
        <v>15</v>
      </c>
      <c r="E24" s="17" t="s">
        <v>65</v>
      </c>
      <c r="F24" s="17" t="s">
        <v>54</v>
      </c>
      <c r="G24" s="17" t="s">
        <v>48</v>
      </c>
      <c r="H24" s="17" t="s">
        <v>42</v>
      </c>
      <c r="I24" s="17" t="s">
        <v>44</v>
      </c>
      <c r="J24" s="17" t="s">
        <v>45</v>
      </c>
      <c r="K24" s="16" t="s">
        <v>104</v>
      </c>
      <c r="L24" s="18" t="s">
        <v>46</v>
      </c>
      <c r="M24" s="19">
        <v>1</v>
      </c>
      <c r="N24" s="19">
        <v>1</v>
      </c>
      <c r="O24" s="19">
        <v>1</v>
      </c>
      <c r="P24" s="19">
        <v>1</v>
      </c>
      <c r="Q24" s="20">
        <v>304000</v>
      </c>
      <c r="R24" s="20">
        <v>301605.71000000002</v>
      </c>
      <c r="S24" s="20">
        <v>335400</v>
      </c>
      <c r="T24" s="21">
        <v>354000</v>
      </c>
      <c r="U24" s="21">
        <v>363000</v>
      </c>
      <c r="V24" s="22">
        <v>372000</v>
      </c>
    </row>
    <row r="25" spans="1:22" ht="93" customHeight="1" x14ac:dyDescent="0.25">
      <c r="A25" s="12" t="s">
        <v>84</v>
      </c>
      <c r="B25" s="12" t="s">
        <v>135</v>
      </c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4">
        <f t="shared" ref="Q25:V25" si="4">SUM(Q26:Q26)</f>
        <v>0</v>
      </c>
      <c r="R25" s="14"/>
      <c r="S25" s="14">
        <f t="shared" si="4"/>
        <v>0</v>
      </c>
      <c r="T25" s="15">
        <f t="shared" si="4"/>
        <v>0</v>
      </c>
      <c r="U25" s="15">
        <f t="shared" si="4"/>
        <v>0</v>
      </c>
      <c r="V25" s="15">
        <f t="shared" si="4"/>
        <v>0</v>
      </c>
    </row>
    <row r="26" spans="1:22" ht="31.5" hidden="1" x14ac:dyDescent="0.25">
      <c r="A26" s="16"/>
      <c r="B26" s="16"/>
      <c r="C26" s="17" t="s">
        <v>41</v>
      </c>
      <c r="D26" s="17" t="s">
        <v>15</v>
      </c>
      <c r="E26" s="17" t="s">
        <v>137</v>
      </c>
      <c r="F26" s="17" t="s">
        <v>61</v>
      </c>
      <c r="G26" s="17" t="s">
        <v>62</v>
      </c>
      <c r="H26" s="17" t="s">
        <v>43</v>
      </c>
      <c r="I26" s="17" t="s">
        <v>44</v>
      </c>
      <c r="J26" s="17" t="s">
        <v>45</v>
      </c>
      <c r="K26" s="16" t="s">
        <v>138</v>
      </c>
      <c r="L26" s="18" t="s">
        <v>46</v>
      </c>
      <c r="M26" s="19">
        <v>1</v>
      </c>
      <c r="N26" s="19">
        <v>1</v>
      </c>
      <c r="O26" s="19">
        <v>1</v>
      </c>
      <c r="P26" s="19">
        <v>1</v>
      </c>
      <c r="Q26" s="20"/>
      <c r="R26" s="20"/>
      <c r="S26" s="20"/>
      <c r="T26" s="21"/>
      <c r="U26" s="21"/>
      <c r="V26" s="22"/>
    </row>
    <row r="27" spans="1:22" ht="30" customHeight="1" x14ac:dyDescent="0.25">
      <c r="A27" s="16"/>
      <c r="B27" s="16"/>
      <c r="C27" s="17" t="s">
        <v>41</v>
      </c>
      <c r="D27" s="17" t="s">
        <v>15</v>
      </c>
      <c r="E27" s="17" t="s">
        <v>137</v>
      </c>
      <c r="F27" s="17" t="s">
        <v>61</v>
      </c>
      <c r="G27" s="17" t="s">
        <v>48</v>
      </c>
      <c r="H27" s="17" t="s">
        <v>43</v>
      </c>
      <c r="I27" s="17" t="s">
        <v>44</v>
      </c>
      <c r="J27" s="17" t="s">
        <v>45</v>
      </c>
      <c r="K27" s="16" t="s">
        <v>136</v>
      </c>
      <c r="L27" s="18" t="s">
        <v>46</v>
      </c>
      <c r="M27" s="19">
        <v>1</v>
      </c>
      <c r="N27" s="19">
        <v>1</v>
      </c>
      <c r="O27" s="19">
        <v>1</v>
      </c>
      <c r="P27" s="19">
        <v>1</v>
      </c>
      <c r="Q27" s="20"/>
      <c r="R27" s="20"/>
      <c r="S27" s="20"/>
      <c r="T27" s="21"/>
      <c r="U27" s="21"/>
      <c r="V27" s="22"/>
    </row>
    <row r="28" spans="1:22" ht="97.5" customHeight="1" x14ac:dyDescent="0.25">
      <c r="A28" s="12" t="s">
        <v>39</v>
      </c>
      <c r="B28" s="12" t="s">
        <v>67</v>
      </c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4">
        <f t="shared" ref="Q28:V28" si="5">Q32+Q33+Q34</f>
        <v>1259060</v>
      </c>
      <c r="R28" s="14">
        <f t="shared" si="5"/>
        <v>838679.64</v>
      </c>
      <c r="S28" s="14">
        <f t="shared" si="5"/>
        <v>1381161.8399999999</v>
      </c>
      <c r="T28" s="15">
        <f t="shared" si="5"/>
        <v>1249608</v>
      </c>
      <c r="U28" s="15">
        <f t="shared" si="5"/>
        <v>1249608</v>
      </c>
      <c r="V28" s="15">
        <f t="shared" si="5"/>
        <v>1249608</v>
      </c>
    </row>
    <row r="29" spans="1:22" ht="0.75" customHeight="1" x14ac:dyDescent="0.25">
      <c r="A29" s="16"/>
      <c r="B29" s="16"/>
      <c r="C29" s="17" t="s">
        <v>105</v>
      </c>
      <c r="D29" s="17" t="s">
        <v>15</v>
      </c>
      <c r="E29" s="17" t="s">
        <v>25</v>
      </c>
      <c r="F29" s="17" t="s">
        <v>59</v>
      </c>
      <c r="G29" s="17" t="s">
        <v>74</v>
      </c>
      <c r="H29" s="17" t="s">
        <v>59</v>
      </c>
      <c r="I29" s="17" t="s">
        <v>44</v>
      </c>
      <c r="J29" s="17" t="s">
        <v>57</v>
      </c>
      <c r="K29" s="32" t="s">
        <v>141</v>
      </c>
      <c r="L29" s="18" t="s">
        <v>106</v>
      </c>
      <c r="M29" s="19">
        <v>1</v>
      </c>
      <c r="N29" s="19">
        <v>1</v>
      </c>
      <c r="O29" s="19">
        <v>1</v>
      </c>
      <c r="P29" s="19">
        <v>1</v>
      </c>
      <c r="Q29" s="20"/>
      <c r="R29" s="20"/>
      <c r="S29" s="20"/>
      <c r="T29" s="21"/>
      <c r="U29" s="20"/>
      <c r="V29" s="22"/>
    </row>
    <row r="30" spans="1:22" ht="0.75" hidden="1" customHeight="1" x14ac:dyDescent="0.25">
      <c r="A30" s="16"/>
      <c r="B30" s="16"/>
      <c r="C30" s="17" t="s">
        <v>105</v>
      </c>
      <c r="D30" s="17" t="s">
        <v>15</v>
      </c>
      <c r="E30" s="17" t="s">
        <v>25</v>
      </c>
      <c r="F30" s="17" t="s">
        <v>59</v>
      </c>
      <c r="G30" s="17" t="s">
        <v>107</v>
      </c>
      <c r="H30" s="17" t="s">
        <v>59</v>
      </c>
      <c r="I30" s="17" t="s">
        <v>44</v>
      </c>
      <c r="J30" s="17" t="s">
        <v>57</v>
      </c>
      <c r="K30" s="16" t="s">
        <v>108</v>
      </c>
      <c r="L30" s="18" t="s">
        <v>106</v>
      </c>
      <c r="M30" s="19">
        <v>1</v>
      </c>
      <c r="N30" s="19">
        <v>1</v>
      </c>
      <c r="O30" s="19">
        <v>1</v>
      </c>
      <c r="P30" s="19">
        <v>1</v>
      </c>
      <c r="Q30" s="20">
        <v>356268.22</v>
      </c>
      <c r="R30" s="20"/>
      <c r="S30" s="20">
        <v>356268</v>
      </c>
      <c r="T30" s="21"/>
      <c r="U30" s="20"/>
      <c r="V30" s="22"/>
    </row>
    <row r="31" spans="1:22" ht="56.25" hidden="1" customHeight="1" x14ac:dyDescent="0.25">
      <c r="A31" s="16"/>
      <c r="B31" s="16"/>
      <c r="C31" s="17" t="s">
        <v>140</v>
      </c>
      <c r="D31" s="17" t="s">
        <v>15</v>
      </c>
      <c r="E31" s="17" t="s">
        <v>25</v>
      </c>
      <c r="F31" s="17" t="s">
        <v>63</v>
      </c>
      <c r="G31" s="17" t="s">
        <v>75</v>
      </c>
      <c r="H31" s="17" t="s">
        <v>59</v>
      </c>
      <c r="I31" s="17" t="s">
        <v>44</v>
      </c>
      <c r="J31" s="17" t="s">
        <v>57</v>
      </c>
      <c r="K31" s="16" t="s">
        <v>109</v>
      </c>
      <c r="L31" s="18" t="s">
        <v>106</v>
      </c>
      <c r="M31" s="19">
        <v>0.25</v>
      </c>
      <c r="N31" s="19">
        <v>0.25</v>
      </c>
      <c r="O31" s="19">
        <v>0.25</v>
      </c>
      <c r="P31" s="19">
        <v>0.25</v>
      </c>
      <c r="Q31" s="20"/>
      <c r="R31" s="20"/>
      <c r="S31" s="20">
        <v>0</v>
      </c>
      <c r="T31" s="21"/>
      <c r="U31" s="20"/>
      <c r="V31" s="33"/>
    </row>
    <row r="32" spans="1:22" ht="58.5" customHeight="1" x14ac:dyDescent="0.25">
      <c r="A32" s="16"/>
      <c r="B32" s="16"/>
      <c r="C32" s="17" t="s">
        <v>140</v>
      </c>
      <c r="D32" s="17" t="s">
        <v>15</v>
      </c>
      <c r="E32" s="17" t="s">
        <v>25</v>
      </c>
      <c r="F32" s="17" t="s">
        <v>59</v>
      </c>
      <c r="G32" s="17" t="s">
        <v>74</v>
      </c>
      <c r="H32" s="17" t="s">
        <v>59</v>
      </c>
      <c r="I32" s="17" t="s">
        <v>44</v>
      </c>
      <c r="J32" s="17" t="s">
        <v>57</v>
      </c>
      <c r="K32" s="32" t="s">
        <v>142</v>
      </c>
      <c r="L32" s="18" t="s">
        <v>147</v>
      </c>
      <c r="M32" s="19">
        <v>1</v>
      </c>
      <c r="N32" s="19">
        <v>1</v>
      </c>
      <c r="O32" s="19">
        <v>1</v>
      </c>
      <c r="P32" s="19">
        <v>1</v>
      </c>
      <c r="Q32" s="20">
        <v>820820</v>
      </c>
      <c r="R32" s="20">
        <v>489863.28</v>
      </c>
      <c r="S32" s="20">
        <v>642921.84</v>
      </c>
      <c r="T32" s="21">
        <v>796560</v>
      </c>
      <c r="U32" s="20">
        <v>796560</v>
      </c>
      <c r="V32" s="53">
        <v>796560</v>
      </c>
    </row>
    <row r="33" spans="1:22" ht="66" customHeight="1" x14ac:dyDescent="0.25">
      <c r="A33" s="16"/>
      <c r="B33" s="16"/>
      <c r="C33" s="17" t="s">
        <v>140</v>
      </c>
      <c r="D33" s="17" t="s">
        <v>15</v>
      </c>
      <c r="E33" s="17" t="s">
        <v>25</v>
      </c>
      <c r="F33" s="17" t="s">
        <v>59</v>
      </c>
      <c r="G33" s="17" t="s">
        <v>107</v>
      </c>
      <c r="H33" s="17" t="s">
        <v>59</v>
      </c>
      <c r="I33" s="17" t="s">
        <v>44</v>
      </c>
      <c r="J33" s="17" t="s">
        <v>57</v>
      </c>
      <c r="K33" s="16" t="s">
        <v>108</v>
      </c>
      <c r="L33" s="18" t="s">
        <v>147</v>
      </c>
      <c r="M33" s="19">
        <v>1</v>
      </c>
      <c r="N33" s="19">
        <v>1</v>
      </c>
      <c r="O33" s="19">
        <v>1</v>
      </c>
      <c r="P33" s="19">
        <v>1</v>
      </c>
      <c r="Q33" s="20">
        <v>352860</v>
      </c>
      <c r="R33" s="20">
        <v>306451.36</v>
      </c>
      <c r="S33" s="20">
        <v>652860</v>
      </c>
      <c r="T33" s="21">
        <v>396438</v>
      </c>
      <c r="U33" s="20">
        <v>396438</v>
      </c>
      <c r="V33" s="53">
        <v>396438</v>
      </c>
    </row>
    <row r="34" spans="1:22" ht="67.150000000000006" customHeight="1" x14ac:dyDescent="0.25">
      <c r="A34" s="16"/>
      <c r="B34" s="16"/>
      <c r="C34" s="17" t="s">
        <v>105</v>
      </c>
      <c r="D34" s="17" t="s">
        <v>15</v>
      </c>
      <c r="E34" s="17" t="s">
        <v>25</v>
      </c>
      <c r="F34" s="17" t="s">
        <v>60</v>
      </c>
      <c r="G34" s="17" t="s">
        <v>107</v>
      </c>
      <c r="H34" s="17" t="s">
        <v>59</v>
      </c>
      <c r="I34" s="17" t="s">
        <v>44</v>
      </c>
      <c r="J34" s="17" t="s">
        <v>57</v>
      </c>
      <c r="K34" s="16" t="s">
        <v>108</v>
      </c>
      <c r="L34" s="18" t="s">
        <v>106</v>
      </c>
      <c r="M34" s="19">
        <v>1</v>
      </c>
      <c r="N34" s="19">
        <v>1</v>
      </c>
      <c r="O34" s="19">
        <v>1</v>
      </c>
      <c r="P34" s="19">
        <v>1</v>
      </c>
      <c r="Q34" s="20">
        <v>85380</v>
      </c>
      <c r="R34" s="20">
        <v>42365</v>
      </c>
      <c r="S34" s="20">
        <v>85380</v>
      </c>
      <c r="T34" s="21">
        <v>56610</v>
      </c>
      <c r="U34" s="20">
        <v>56610</v>
      </c>
      <c r="V34" s="53">
        <v>56610</v>
      </c>
    </row>
    <row r="35" spans="1:22" ht="67.150000000000006" customHeight="1" x14ac:dyDescent="0.25">
      <c r="A35" s="16"/>
      <c r="B35" s="16"/>
      <c r="C35" s="17" t="s">
        <v>105</v>
      </c>
      <c r="D35" s="17" t="s">
        <v>15</v>
      </c>
      <c r="E35" s="17" t="s">
        <v>25</v>
      </c>
      <c r="F35" s="17" t="s">
        <v>185</v>
      </c>
      <c r="G35" s="17" t="s">
        <v>75</v>
      </c>
      <c r="H35" s="17" t="s">
        <v>59</v>
      </c>
      <c r="I35" s="17" t="s">
        <v>44</v>
      </c>
      <c r="J35" s="17" t="s">
        <v>57</v>
      </c>
      <c r="K35" s="16" t="s">
        <v>186</v>
      </c>
      <c r="L35" s="18" t="s">
        <v>106</v>
      </c>
      <c r="M35" s="19">
        <v>0.25</v>
      </c>
      <c r="N35" s="19">
        <v>0.25</v>
      </c>
      <c r="O35" s="19">
        <v>0.25</v>
      </c>
      <c r="P35" s="19">
        <v>0.2</v>
      </c>
      <c r="Q35" s="20"/>
      <c r="R35" s="20"/>
      <c r="S35" s="20"/>
      <c r="T35" s="21"/>
      <c r="U35" s="20"/>
      <c r="V35" s="33"/>
    </row>
    <row r="36" spans="1:22" ht="63" x14ac:dyDescent="0.25">
      <c r="A36" s="12" t="s">
        <v>39</v>
      </c>
      <c r="B36" s="12" t="s">
        <v>68</v>
      </c>
      <c r="C36" s="13"/>
      <c r="D36" s="13"/>
      <c r="E36" s="13"/>
      <c r="F36" s="13"/>
      <c r="G36" s="13"/>
      <c r="H36" s="13"/>
      <c r="I36" s="13"/>
      <c r="J36" s="13"/>
      <c r="K36" s="12"/>
      <c r="L36" s="12"/>
      <c r="M36" s="12"/>
      <c r="N36" s="12"/>
      <c r="O36" s="12"/>
      <c r="P36" s="12"/>
      <c r="Q36" s="14">
        <f>Q37+Q38+Q39</f>
        <v>189000</v>
      </c>
      <c r="R36" s="14">
        <f>R37+R38+R39</f>
        <v>159982</v>
      </c>
      <c r="S36" s="14">
        <f>S37+S38+S40+S41</f>
        <v>159982</v>
      </c>
      <c r="T36" s="15">
        <f>T37+T38+T39</f>
        <v>179600</v>
      </c>
      <c r="U36" s="15">
        <f>U37+U38+U39</f>
        <v>179600</v>
      </c>
      <c r="V36" s="15">
        <f>V37+V38+V39</f>
        <v>179600</v>
      </c>
    </row>
    <row r="37" spans="1:22" ht="34.5" customHeight="1" x14ac:dyDescent="0.25">
      <c r="A37" s="16"/>
      <c r="B37" s="16"/>
      <c r="C37" s="17" t="s">
        <v>69</v>
      </c>
      <c r="D37" s="17" t="s">
        <v>15</v>
      </c>
      <c r="E37" s="17" t="s">
        <v>26</v>
      </c>
      <c r="F37" s="17" t="s">
        <v>42</v>
      </c>
      <c r="G37" s="17" t="s">
        <v>48</v>
      </c>
      <c r="H37" s="17" t="s">
        <v>42</v>
      </c>
      <c r="I37" s="17" t="s">
        <v>44</v>
      </c>
      <c r="J37" s="17" t="s">
        <v>57</v>
      </c>
      <c r="K37" s="16" t="s">
        <v>70</v>
      </c>
      <c r="L37" s="18" t="s">
        <v>71</v>
      </c>
      <c r="M37" s="19">
        <v>0.6</v>
      </c>
      <c r="N37" s="19">
        <v>0.6</v>
      </c>
      <c r="O37" s="19">
        <v>0.6</v>
      </c>
      <c r="P37" s="19">
        <v>0.6</v>
      </c>
      <c r="Q37" s="20">
        <v>47750</v>
      </c>
      <c r="R37" s="20">
        <v>63339.67</v>
      </c>
      <c r="S37" s="20">
        <v>63339.67</v>
      </c>
      <c r="T37" s="21">
        <v>81500</v>
      </c>
      <c r="U37" s="21">
        <v>81500</v>
      </c>
      <c r="V37" s="22">
        <v>81500</v>
      </c>
    </row>
    <row r="38" spans="1:22" ht="47.25" x14ac:dyDescent="0.25">
      <c r="A38" s="16"/>
      <c r="B38" s="16"/>
      <c r="C38" s="17" t="s">
        <v>69</v>
      </c>
      <c r="D38" s="17" t="s">
        <v>15</v>
      </c>
      <c r="E38" s="17" t="s">
        <v>26</v>
      </c>
      <c r="F38" s="17" t="s">
        <v>42</v>
      </c>
      <c r="G38" s="17" t="s">
        <v>50</v>
      </c>
      <c r="H38" s="17" t="s">
        <v>42</v>
      </c>
      <c r="I38" s="17" t="s">
        <v>44</v>
      </c>
      <c r="J38" s="17" t="s">
        <v>57</v>
      </c>
      <c r="K38" s="16" t="s">
        <v>72</v>
      </c>
      <c r="L38" s="18" t="s">
        <v>71</v>
      </c>
      <c r="M38" s="19">
        <v>0.6</v>
      </c>
      <c r="N38" s="19">
        <v>0.6</v>
      </c>
      <c r="O38" s="19">
        <v>0.6</v>
      </c>
      <c r="P38" s="19">
        <v>0.6</v>
      </c>
      <c r="Q38" s="20">
        <v>150</v>
      </c>
      <c r="R38" s="20"/>
      <c r="S38" s="20"/>
      <c r="T38" s="21">
        <v>100</v>
      </c>
      <c r="U38" s="21">
        <v>100</v>
      </c>
      <c r="V38" s="22">
        <v>100</v>
      </c>
    </row>
    <row r="39" spans="1:22" ht="47.25" x14ac:dyDescent="0.25">
      <c r="A39" s="16"/>
      <c r="B39" s="16"/>
      <c r="C39" s="17" t="s">
        <v>69</v>
      </c>
      <c r="D39" s="17" t="s">
        <v>15</v>
      </c>
      <c r="E39" s="17" t="s">
        <v>26</v>
      </c>
      <c r="F39" s="17" t="s">
        <v>42</v>
      </c>
      <c r="G39" s="17" t="s">
        <v>52</v>
      </c>
      <c r="H39" s="17" t="s">
        <v>42</v>
      </c>
      <c r="I39" s="17" t="s">
        <v>44</v>
      </c>
      <c r="J39" s="17" t="s">
        <v>57</v>
      </c>
      <c r="K39" s="16" t="s">
        <v>73</v>
      </c>
      <c r="L39" s="18" t="s">
        <v>71</v>
      </c>
      <c r="M39" s="19"/>
      <c r="N39" s="19"/>
      <c r="O39" s="19"/>
      <c r="P39" s="19"/>
      <c r="Q39" s="20">
        <f>Q40+Q41</f>
        <v>141100</v>
      </c>
      <c r="R39" s="20">
        <f>R40+R41</f>
        <v>96642.33</v>
      </c>
      <c r="S39" s="20">
        <v>96642.33</v>
      </c>
      <c r="T39" s="21">
        <v>98000</v>
      </c>
      <c r="U39" s="21">
        <v>98000</v>
      </c>
      <c r="V39" s="21">
        <v>98000</v>
      </c>
    </row>
    <row r="40" spans="1:22" ht="47.25" x14ac:dyDescent="0.25">
      <c r="A40" s="16"/>
      <c r="B40" s="16"/>
      <c r="C40" s="17" t="s">
        <v>69</v>
      </c>
      <c r="D40" s="17" t="s">
        <v>15</v>
      </c>
      <c r="E40" s="17" t="s">
        <v>26</v>
      </c>
      <c r="F40" s="17" t="s">
        <v>42</v>
      </c>
      <c r="G40" s="17" t="s">
        <v>148</v>
      </c>
      <c r="H40" s="17" t="s">
        <v>42</v>
      </c>
      <c r="I40" s="17" t="s">
        <v>44</v>
      </c>
      <c r="J40" s="17" t="s">
        <v>57</v>
      </c>
      <c r="K40" s="16" t="s">
        <v>162</v>
      </c>
      <c r="L40" s="18" t="s">
        <v>71</v>
      </c>
      <c r="M40" s="19">
        <v>0.6</v>
      </c>
      <c r="N40" s="19">
        <v>0.6</v>
      </c>
      <c r="O40" s="19">
        <v>0.6</v>
      </c>
      <c r="P40" s="19">
        <v>0.6</v>
      </c>
      <c r="Q40" s="20">
        <v>38000</v>
      </c>
      <c r="R40" s="20">
        <v>2207.0500000000002</v>
      </c>
      <c r="S40" s="20">
        <v>2207.0500000000002</v>
      </c>
      <c r="T40" s="21">
        <v>2000</v>
      </c>
      <c r="U40" s="21">
        <v>2000</v>
      </c>
      <c r="V40" s="22">
        <v>2000</v>
      </c>
    </row>
    <row r="41" spans="1:22" ht="47.25" x14ac:dyDescent="0.25">
      <c r="A41" s="16"/>
      <c r="B41" s="16"/>
      <c r="C41" s="17" t="s">
        <v>69</v>
      </c>
      <c r="D41" s="17" t="s">
        <v>15</v>
      </c>
      <c r="E41" s="17" t="s">
        <v>26</v>
      </c>
      <c r="F41" s="17" t="s">
        <v>42</v>
      </c>
      <c r="G41" s="17" t="s">
        <v>163</v>
      </c>
      <c r="H41" s="17" t="s">
        <v>42</v>
      </c>
      <c r="I41" s="17" t="s">
        <v>44</v>
      </c>
      <c r="J41" s="17" t="s">
        <v>57</v>
      </c>
      <c r="K41" s="16" t="s">
        <v>164</v>
      </c>
      <c r="L41" s="18" t="s">
        <v>71</v>
      </c>
      <c r="M41" s="19">
        <v>0.6</v>
      </c>
      <c r="N41" s="19">
        <v>0.6</v>
      </c>
      <c r="O41" s="19">
        <v>0.6</v>
      </c>
      <c r="P41" s="19">
        <v>0.6</v>
      </c>
      <c r="Q41" s="20">
        <v>103100</v>
      </c>
      <c r="R41" s="20">
        <v>94435.28</v>
      </c>
      <c r="S41" s="20">
        <v>94435.28</v>
      </c>
      <c r="T41" s="21">
        <v>96000</v>
      </c>
      <c r="U41" s="21">
        <v>96000</v>
      </c>
      <c r="V41" s="22">
        <v>96000</v>
      </c>
    </row>
    <row r="42" spans="1:22" ht="63" x14ac:dyDescent="0.25">
      <c r="A42" s="12" t="s">
        <v>39</v>
      </c>
      <c r="B42" s="12" t="s">
        <v>76</v>
      </c>
      <c r="C42" s="13"/>
      <c r="D42" s="13"/>
      <c r="E42" s="13"/>
      <c r="F42" s="13"/>
      <c r="G42" s="13"/>
      <c r="H42" s="13"/>
      <c r="I42" s="13"/>
      <c r="J42" s="13"/>
      <c r="K42" s="12"/>
      <c r="L42" s="12"/>
      <c r="M42" s="12"/>
      <c r="N42" s="12"/>
      <c r="O42" s="12"/>
      <c r="P42" s="12"/>
      <c r="Q42" s="14">
        <f t="shared" ref="Q42:V42" si="6">Q43+Q44</f>
        <v>204800</v>
      </c>
      <c r="R42" s="14">
        <f t="shared" si="6"/>
        <v>183224.6</v>
      </c>
      <c r="S42" s="14">
        <f t="shared" si="6"/>
        <v>204800</v>
      </c>
      <c r="T42" s="14">
        <f t="shared" si="6"/>
        <v>149600</v>
      </c>
      <c r="U42" s="14">
        <f t="shared" si="6"/>
        <v>149600</v>
      </c>
      <c r="V42" s="14">
        <f t="shared" si="6"/>
        <v>149600</v>
      </c>
    </row>
    <row r="43" spans="1:22" ht="48" customHeight="1" x14ac:dyDescent="0.25">
      <c r="A43" s="16"/>
      <c r="B43" s="16"/>
      <c r="C43" s="17" t="s">
        <v>105</v>
      </c>
      <c r="D43" s="17" t="s">
        <v>15</v>
      </c>
      <c r="E43" s="17" t="s">
        <v>27</v>
      </c>
      <c r="F43" s="17" t="s">
        <v>43</v>
      </c>
      <c r="G43" s="17" t="s">
        <v>165</v>
      </c>
      <c r="H43" s="17" t="s">
        <v>59</v>
      </c>
      <c r="I43" s="17" t="s">
        <v>44</v>
      </c>
      <c r="J43" s="17" t="s">
        <v>66</v>
      </c>
      <c r="K43" s="16" t="s">
        <v>166</v>
      </c>
      <c r="L43" s="18" t="s">
        <v>106</v>
      </c>
      <c r="M43" s="19">
        <v>1</v>
      </c>
      <c r="N43" s="19">
        <v>1</v>
      </c>
      <c r="O43" s="19">
        <v>1</v>
      </c>
      <c r="P43" s="19">
        <v>1</v>
      </c>
      <c r="Q43" s="20">
        <v>141800</v>
      </c>
      <c r="R43" s="20">
        <v>120224.6</v>
      </c>
      <c r="S43" s="20">
        <v>141800</v>
      </c>
      <c r="T43" s="21">
        <v>144600</v>
      </c>
      <c r="U43" s="21">
        <v>144600</v>
      </c>
      <c r="V43" s="21">
        <v>144600</v>
      </c>
    </row>
    <row r="44" spans="1:22" ht="48" customHeight="1" x14ac:dyDescent="0.25">
      <c r="A44" s="16"/>
      <c r="B44" s="16"/>
      <c r="C44" s="17" t="s">
        <v>105</v>
      </c>
      <c r="D44" s="17" t="s">
        <v>15</v>
      </c>
      <c r="E44" s="17" t="s">
        <v>27</v>
      </c>
      <c r="F44" s="17" t="s">
        <v>137</v>
      </c>
      <c r="G44" s="17" t="s">
        <v>116</v>
      </c>
      <c r="H44" s="17" t="s">
        <v>59</v>
      </c>
      <c r="I44" s="17" t="s">
        <v>44</v>
      </c>
      <c r="J44" s="17" t="s">
        <v>66</v>
      </c>
      <c r="K44" s="16" t="s">
        <v>167</v>
      </c>
      <c r="L44" s="18" t="s">
        <v>106</v>
      </c>
      <c r="M44" s="19"/>
      <c r="N44" s="19"/>
      <c r="O44" s="19"/>
      <c r="P44" s="19"/>
      <c r="Q44" s="20">
        <v>63000</v>
      </c>
      <c r="R44" s="20">
        <v>63000</v>
      </c>
      <c r="S44" s="20">
        <v>63000</v>
      </c>
      <c r="T44" s="21">
        <v>5000</v>
      </c>
      <c r="U44" s="21">
        <v>5000</v>
      </c>
      <c r="V44" s="22">
        <v>5000</v>
      </c>
    </row>
    <row r="45" spans="1:22" ht="63" x14ac:dyDescent="0.25">
      <c r="A45" s="12" t="s">
        <v>39</v>
      </c>
      <c r="B45" s="12" t="s">
        <v>77</v>
      </c>
      <c r="C45" s="13"/>
      <c r="D45" s="13"/>
      <c r="E45" s="13"/>
      <c r="F45" s="13"/>
      <c r="G45" s="13"/>
      <c r="H45" s="13"/>
      <c r="I45" s="13"/>
      <c r="J45" s="13"/>
      <c r="K45" s="12"/>
      <c r="L45" s="12"/>
      <c r="M45" s="12"/>
      <c r="N45" s="12"/>
      <c r="O45" s="12"/>
      <c r="P45" s="12"/>
      <c r="Q45" s="14">
        <f t="shared" ref="Q45:V45" si="7">SUM(Q46:Q47)</f>
        <v>14000000</v>
      </c>
      <c r="R45" s="14">
        <f>R46+R47</f>
        <v>6240000.3099999996</v>
      </c>
      <c r="S45" s="14">
        <f t="shared" si="7"/>
        <v>6240000.3099999996</v>
      </c>
      <c r="T45" s="15">
        <f t="shared" si="7"/>
        <v>14000000</v>
      </c>
      <c r="U45" s="15">
        <f t="shared" si="7"/>
        <v>14000000</v>
      </c>
      <c r="V45" s="15">
        <f t="shared" si="7"/>
        <v>14000000</v>
      </c>
    </row>
    <row r="46" spans="1:22" ht="0.75" customHeight="1" x14ac:dyDescent="0.25">
      <c r="A46" s="16"/>
      <c r="B46" s="16"/>
      <c r="C46" s="17" t="s">
        <v>145</v>
      </c>
      <c r="D46" s="17" t="s">
        <v>15</v>
      </c>
      <c r="E46" s="17" t="s">
        <v>28</v>
      </c>
      <c r="F46" s="17" t="s">
        <v>43</v>
      </c>
      <c r="G46" s="17" t="s">
        <v>60</v>
      </c>
      <c r="H46" s="17" t="s">
        <v>59</v>
      </c>
      <c r="I46" s="17" t="s">
        <v>44</v>
      </c>
      <c r="J46" s="17" t="s">
        <v>207</v>
      </c>
      <c r="K46" s="16" t="s">
        <v>208</v>
      </c>
      <c r="L46" s="18" t="s">
        <v>209</v>
      </c>
      <c r="M46" s="19">
        <v>1</v>
      </c>
      <c r="N46" s="19">
        <v>1</v>
      </c>
      <c r="O46" s="19">
        <v>1</v>
      </c>
      <c r="P46" s="19">
        <v>1</v>
      </c>
      <c r="Q46" s="20"/>
      <c r="R46" s="20"/>
      <c r="S46" s="20"/>
      <c r="T46" s="21"/>
      <c r="U46" s="21"/>
      <c r="V46" s="22"/>
    </row>
    <row r="47" spans="1:22" ht="34.5" customHeight="1" x14ac:dyDescent="0.25">
      <c r="A47" s="16"/>
      <c r="B47" s="16"/>
      <c r="C47" s="17" t="s">
        <v>140</v>
      </c>
      <c r="D47" s="17" t="s">
        <v>15</v>
      </c>
      <c r="E47" s="17" t="s">
        <v>28</v>
      </c>
      <c r="F47" s="17" t="s">
        <v>61</v>
      </c>
      <c r="G47" s="17" t="s">
        <v>74</v>
      </c>
      <c r="H47" s="17" t="s">
        <v>59</v>
      </c>
      <c r="I47" s="17" t="s">
        <v>44</v>
      </c>
      <c r="J47" s="17" t="s">
        <v>78</v>
      </c>
      <c r="K47" s="16" t="s">
        <v>110</v>
      </c>
      <c r="L47" s="18" t="s">
        <v>147</v>
      </c>
      <c r="M47" s="19">
        <v>1</v>
      </c>
      <c r="N47" s="19">
        <v>1</v>
      </c>
      <c r="O47" s="19">
        <v>10</v>
      </c>
      <c r="P47" s="19">
        <v>1</v>
      </c>
      <c r="Q47" s="20">
        <v>14000000</v>
      </c>
      <c r="R47" s="20">
        <v>6240000.3099999996</v>
      </c>
      <c r="S47" s="20">
        <v>6240000.3099999996</v>
      </c>
      <c r="T47" s="21">
        <v>14000000</v>
      </c>
      <c r="U47" s="21">
        <v>14000000</v>
      </c>
      <c r="V47" s="22">
        <v>14000000</v>
      </c>
    </row>
    <row r="48" spans="1:22" ht="47.25" x14ac:dyDescent="0.25">
      <c r="A48" s="12" t="s">
        <v>39</v>
      </c>
      <c r="B48" s="12" t="s">
        <v>80</v>
      </c>
      <c r="C48" s="13"/>
      <c r="D48" s="13"/>
      <c r="E48" s="13"/>
      <c r="F48" s="13"/>
      <c r="G48" s="13"/>
      <c r="H48" s="13"/>
      <c r="I48" s="13"/>
      <c r="J48" s="13"/>
      <c r="K48" s="12"/>
      <c r="L48" s="12"/>
      <c r="M48" s="12"/>
      <c r="N48" s="12"/>
      <c r="O48" s="12"/>
      <c r="P48" s="12"/>
      <c r="Q48" s="14">
        <f>Q49+Q50+Q52+Q53+Q54+Q55+Q56+Q58+Q59+Q60+Q61+Q62+Q63+Q64+Q65</f>
        <v>835549</v>
      </c>
      <c r="R48" s="14">
        <f>R49+R50+R52+R53+R54+R55+R56+R58+R59+R60+R61+R62+R63+R64+R65</f>
        <v>679928.02</v>
      </c>
      <c r="S48" s="14">
        <f>S49+S50+S52+S53+S54+S55+S56+S58+S59+S60+S61+S62+S63+S64+S65</f>
        <v>766128</v>
      </c>
      <c r="T48" s="14">
        <f>T50+T52+T53+T54+T56+T59+T60+T61+T62+T65</f>
        <v>470000</v>
      </c>
      <c r="U48" s="14">
        <f>U50+U52+U53+U54+U56+U59+U60+U61+U62+U65</f>
        <v>470000</v>
      </c>
      <c r="V48" s="14">
        <f>V50+V52+V53+V54+V56+V59+V60+V61+V62+V65</f>
        <v>470000</v>
      </c>
    </row>
    <row r="49" spans="1:22" ht="110.25" x14ac:dyDescent="0.25">
      <c r="A49" s="12"/>
      <c r="B49" s="12"/>
      <c r="C49" s="34" t="s">
        <v>205</v>
      </c>
      <c r="D49" s="34" t="s">
        <v>15</v>
      </c>
      <c r="E49" s="34" t="s">
        <v>30</v>
      </c>
      <c r="F49" s="34" t="s">
        <v>25</v>
      </c>
      <c r="G49" s="34" t="s">
        <v>60</v>
      </c>
      <c r="H49" s="34" t="s">
        <v>42</v>
      </c>
      <c r="I49" s="34" t="s">
        <v>44</v>
      </c>
      <c r="J49" s="34" t="s">
        <v>79</v>
      </c>
      <c r="K49" s="35" t="s">
        <v>206</v>
      </c>
      <c r="L49" s="35" t="s">
        <v>214</v>
      </c>
      <c r="M49" s="54">
        <v>1</v>
      </c>
      <c r="N49" s="54">
        <v>1</v>
      </c>
      <c r="O49" s="54">
        <v>1</v>
      </c>
      <c r="P49" s="54">
        <v>1</v>
      </c>
      <c r="Q49" s="36">
        <v>369549</v>
      </c>
      <c r="R49" s="36">
        <v>370509.02</v>
      </c>
      <c r="S49" s="36">
        <v>370509</v>
      </c>
      <c r="T49" s="14"/>
      <c r="U49" s="14"/>
      <c r="V49" s="14"/>
    </row>
    <row r="50" spans="1:22" ht="70.150000000000006" customHeight="1" x14ac:dyDescent="0.25">
      <c r="A50" s="12"/>
      <c r="B50" s="12"/>
      <c r="C50" s="34" t="s">
        <v>174</v>
      </c>
      <c r="D50" s="34" t="s">
        <v>15</v>
      </c>
      <c r="E50" s="34" t="s">
        <v>30</v>
      </c>
      <c r="F50" s="34" t="s">
        <v>42</v>
      </c>
      <c r="G50" s="34" t="s">
        <v>168</v>
      </c>
      <c r="H50" s="34" t="s">
        <v>42</v>
      </c>
      <c r="I50" s="34" t="s">
        <v>44</v>
      </c>
      <c r="J50" s="34" t="s">
        <v>79</v>
      </c>
      <c r="K50" s="16" t="s">
        <v>198</v>
      </c>
      <c r="L50" s="35" t="s">
        <v>188</v>
      </c>
      <c r="M50" s="19">
        <v>1</v>
      </c>
      <c r="N50" s="19">
        <v>1</v>
      </c>
      <c r="O50" s="19">
        <v>1</v>
      </c>
      <c r="P50" s="19">
        <v>1</v>
      </c>
      <c r="Q50" s="36">
        <v>13000</v>
      </c>
      <c r="R50" s="36">
        <v>23000</v>
      </c>
      <c r="S50" s="36">
        <v>23000</v>
      </c>
      <c r="T50" s="36">
        <v>33000</v>
      </c>
      <c r="U50" s="36">
        <v>33000</v>
      </c>
      <c r="V50" s="36">
        <v>33000</v>
      </c>
    </row>
    <row r="51" spans="1:22" ht="76.900000000000006" customHeight="1" x14ac:dyDescent="0.25">
      <c r="A51" s="12"/>
      <c r="B51" s="12"/>
      <c r="C51" s="34" t="s">
        <v>41</v>
      </c>
      <c r="D51" s="34" t="s">
        <v>15</v>
      </c>
      <c r="E51" s="34" t="s">
        <v>30</v>
      </c>
      <c r="F51" s="34" t="s">
        <v>24</v>
      </c>
      <c r="G51" s="34" t="s">
        <v>172</v>
      </c>
      <c r="H51" s="34" t="s">
        <v>42</v>
      </c>
      <c r="I51" s="34" t="s">
        <v>44</v>
      </c>
      <c r="J51" s="34" t="s">
        <v>79</v>
      </c>
      <c r="K51" s="16" t="s">
        <v>173</v>
      </c>
      <c r="L51" s="35" t="s">
        <v>46</v>
      </c>
      <c r="M51" s="19">
        <v>1</v>
      </c>
      <c r="N51" s="19">
        <v>1</v>
      </c>
      <c r="O51" s="19">
        <v>1</v>
      </c>
      <c r="P51" s="19">
        <v>1</v>
      </c>
      <c r="Q51" s="36"/>
      <c r="R51" s="36"/>
      <c r="S51" s="36"/>
      <c r="T51" s="37"/>
      <c r="U51" s="37"/>
      <c r="V51" s="37"/>
    </row>
    <row r="52" spans="1:22" ht="96" customHeight="1" x14ac:dyDescent="0.25">
      <c r="A52" s="16"/>
      <c r="B52" s="16"/>
      <c r="C52" s="17" t="s">
        <v>174</v>
      </c>
      <c r="D52" s="17" t="s">
        <v>15</v>
      </c>
      <c r="E52" s="17" t="s">
        <v>30</v>
      </c>
      <c r="F52" s="17" t="s">
        <v>42</v>
      </c>
      <c r="G52" s="17" t="s">
        <v>169</v>
      </c>
      <c r="H52" s="17" t="s">
        <v>42</v>
      </c>
      <c r="I52" s="17" t="s">
        <v>44</v>
      </c>
      <c r="J52" s="17" t="s">
        <v>79</v>
      </c>
      <c r="K52" s="16" t="s">
        <v>229</v>
      </c>
      <c r="L52" s="18" t="s">
        <v>188</v>
      </c>
      <c r="M52" s="19">
        <v>1</v>
      </c>
      <c r="N52" s="19">
        <v>1</v>
      </c>
      <c r="O52" s="19">
        <v>1</v>
      </c>
      <c r="P52" s="19">
        <v>1</v>
      </c>
      <c r="Q52" s="20">
        <v>45000</v>
      </c>
      <c r="R52" s="20">
        <v>27103.14</v>
      </c>
      <c r="S52" s="20">
        <v>32573.5</v>
      </c>
      <c r="T52" s="20">
        <v>32000</v>
      </c>
      <c r="U52" s="20">
        <v>32000</v>
      </c>
      <c r="V52" s="20">
        <v>32000</v>
      </c>
    </row>
    <row r="53" spans="1:22" ht="84.6" customHeight="1" x14ac:dyDescent="0.25">
      <c r="A53" s="16"/>
      <c r="B53" s="16"/>
      <c r="C53" s="17" t="s">
        <v>174</v>
      </c>
      <c r="D53" s="17" t="s">
        <v>15</v>
      </c>
      <c r="E53" s="17" t="s">
        <v>30</v>
      </c>
      <c r="F53" s="17" t="s">
        <v>42</v>
      </c>
      <c r="G53" s="17" t="s">
        <v>175</v>
      </c>
      <c r="H53" s="17" t="s">
        <v>42</v>
      </c>
      <c r="I53" s="17" t="s">
        <v>44</v>
      </c>
      <c r="J53" s="17" t="s">
        <v>79</v>
      </c>
      <c r="K53" s="38" t="s">
        <v>230</v>
      </c>
      <c r="L53" s="18" t="s">
        <v>188</v>
      </c>
      <c r="M53" s="19">
        <v>1</v>
      </c>
      <c r="N53" s="19">
        <v>1</v>
      </c>
      <c r="O53" s="19">
        <v>1</v>
      </c>
      <c r="P53" s="19">
        <v>1</v>
      </c>
      <c r="Q53" s="20">
        <v>10000</v>
      </c>
      <c r="R53" s="20">
        <v>6720.99</v>
      </c>
      <c r="S53" s="20">
        <v>10000</v>
      </c>
      <c r="T53" s="20">
        <v>15000</v>
      </c>
      <c r="U53" s="20">
        <v>15000</v>
      </c>
      <c r="V53" s="20">
        <v>15000</v>
      </c>
    </row>
    <row r="54" spans="1:22" ht="96" customHeight="1" x14ac:dyDescent="0.25">
      <c r="A54" s="16"/>
      <c r="B54" s="16"/>
      <c r="C54" s="17" t="s">
        <v>174</v>
      </c>
      <c r="D54" s="17" t="s">
        <v>15</v>
      </c>
      <c r="E54" s="17" t="s">
        <v>30</v>
      </c>
      <c r="F54" s="17" t="s">
        <v>42</v>
      </c>
      <c r="G54" s="17" t="s">
        <v>176</v>
      </c>
      <c r="H54" s="17" t="s">
        <v>42</v>
      </c>
      <c r="I54" s="17" t="s">
        <v>44</v>
      </c>
      <c r="J54" s="17" t="s">
        <v>79</v>
      </c>
      <c r="K54" s="38" t="s">
        <v>231</v>
      </c>
      <c r="L54" s="18" t="s">
        <v>188</v>
      </c>
      <c r="M54" s="19">
        <v>1</v>
      </c>
      <c r="N54" s="19">
        <v>1</v>
      </c>
      <c r="O54" s="19">
        <v>1</v>
      </c>
      <c r="P54" s="19">
        <v>1</v>
      </c>
      <c r="Q54" s="20">
        <v>30000</v>
      </c>
      <c r="R54" s="20">
        <v>30000</v>
      </c>
      <c r="S54" s="20">
        <v>30000</v>
      </c>
      <c r="T54" s="20"/>
      <c r="U54" s="20"/>
      <c r="V54" s="20"/>
    </row>
    <row r="55" spans="1:22" ht="96" customHeight="1" x14ac:dyDescent="0.25">
      <c r="A55" s="16"/>
      <c r="B55" s="16"/>
      <c r="C55" s="17" t="s">
        <v>174</v>
      </c>
      <c r="D55" s="17" t="s">
        <v>15</v>
      </c>
      <c r="E55" s="17" t="s">
        <v>30</v>
      </c>
      <c r="F55" s="17" t="s">
        <v>42</v>
      </c>
      <c r="G55" s="17" t="s">
        <v>232</v>
      </c>
      <c r="H55" s="17" t="s">
        <v>42</v>
      </c>
      <c r="I55" s="17" t="s">
        <v>44</v>
      </c>
      <c r="J55" s="17" t="s">
        <v>79</v>
      </c>
      <c r="K55" s="38" t="s">
        <v>233</v>
      </c>
      <c r="L55" s="18" t="s">
        <v>188</v>
      </c>
      <c r="M55" s="19">
        <v>1</v>
      </c>
      <c r="N55" s="19">
        <v>1</v>
      </c>
      <c r="O55" s="19">
        <v>1</v>
      </c>
      <c r="P55" s="19">
        <v>1</v>
      </c>
      <c r="Q55" s="20">
        <v>0</v>
      </c>
      <c r="R55" s="20">
        <v>6000</v>
      </c>
      <c r="S55" s="20">
        <v>6000</v>
      </c>
      <c r="T55" s="20"/>
      <c r="U55" s="20"/>
      <c r="V55" s="20"/>
    </row>
    <row r="56" spans="1:22" ht="102.6" customHeight="1" x14ac:dyDescent="0.25">
      <c r="A56" s="16"/>
      <c r="B56" s="16"/>
      <c r="C56" s="17" t="s">
        <v>174</v>
      </c>
      <c r="D56" s="17" t="s">
        <v>15</v>
      </c>
      <c r="E56" s="17" t="s">
        <v>30</v>
      </c>
      <c r="F56" s="17" t="s">
        <v>42</v>
      </c>
      <c r="G56" s="17" t="s">
        <v>177</v>
      </c>
      <c r="H56" s="17" t="s">
        <v>42</v>
      </c>
      <c r="I56" s="17" t="s">
        <v>44</v>
      </c>
      <c r="J56" s="17" t="s">
        <v>79</v>
      </c>
      <c r="K56" s="38" t="s">
        <v>238</v>
      </c>
      <c r="L56" s="18" t="s">
        <v>188</v>
      </c>
      <c r="M56" s="19">
        <v>1</v>
      </c>
      <c r="N56" s="19">
        <v>1</v>
      </c>
      <c r="O56" s="19">
        <v>1</v>
      </c>
      <c r="P56" s="19">
        <v>1</v>
      </c>
      <c r="Q56" s="20">
        <v>63000</v>
      </c>
      <c r="R56" s="20">
        <v>11000</v>
      </c>
      <c r="S56" s="20">
        <v>11000</v>
      </c>
      <c r="T56" s="20">
        <v>25000</v>
      </c>
      <c r="U56" s="20">
        <v>25000</v>
      </c>
      <c r="V56" s="20">
        <v>25000</v>
      </c>
    </row>
    <row r="57" spans="1:22" ht="85.9" customHeight="1" x14ac:dyDescent="0.25">
      <c r="A57" s="16"/>
      <c r="B57" s="16"/>
      <c r="C57" s="17" t="s">
        <v>174</v>
      </c>
      <c r="D57" s="17" t="s">
        <v>85</v>
      </c>
      <c r="E57" s="17" t="s">
        <v>30</v>
      </c>
      <c r="F57" s="17" t="s">
        <v>42</v>
      </c>
      <c r="G57" s="17" t="s">
        <v>178</v>
      </c>
      <c r="H57" s="17" t="s">
        <v>42</v>
      </c>
      <c r="I57" s="17" t="s">
        <v>44</v>
      </c>
      <c r="J57" s="17" t="s">
        <v>79</v>
      </c>
      <c r="K57" s="16" t="s">
        <v>234</v>
      </c>
      <c r="L57" s="18" t="s">
        <v>188</v>
      </c>
      <c r="M57" s="19">
        <v>1</v>
      </c>
      <c r="N57" s="19">
        <v>1</v>
      </c>
      <c r="O57" s="19">
        <v>1</v>
      </c>
      <c r="P57" s="19">
        <v>1</v>
      </c>
      <c r="Q57" s="20"/>
      <c r="R57" s="20"/>
      <c r="S57" s="20"/>
      <c r="T57" s="20"/>
      <c r="U57" s="20"/>
      <c r="V57" s="20"/>
    </row>
    <row r="58" spans="1:22" ht="97.9" customHeight="1" x14ac:dyDescent="0.25">
      <c r="A58" s="16"/>
      <c r="B58" s="16"/>
      <c r="C58" s="17" t="s">
        <v>174</v>
      </c>
      <c r="D58" s="17" t="s">
        <v>15</v>
      </c>
      <c r="E58" s="17" t="s">
        <v>30</v>
      </c>
      <c r="F58" s="17" t="s">
        <v>42</v>
      </c>
      <c r="G58" s="17" t="s">
        <v>179</v>
      </c>
      <c r="H58" s="17" t="s">
        <v>42</v>
      </c>
      <c r="I58" s="17" t="s">
        <v>44</v>
      </c>
      <c r="J58" s="17" t="s">
        <v>79</v>
      </c>
      <c r="K58" s="16" t="s">
        <v>235</v>
      </c>
      <c r="L58" s="18" t="s">
        <v>188</v>
      </c>
      <c r="M58" s="39">
        <v>1</v>
      </c>
      <c r="N58" s="19">
        <v>1</v>
      </c>
      <c r="O58" s="19">
        <v>1</v>
      </c>
      <c r="P58" s="19">
        <v>1</v>
      </c>
      <c r="Q58" s="20">
        <v>0</v>
      </c>
      <c r="R58" s="20">
        <v>5003</v>
      </c>
      <c r="S58" s="20">
        <v>5003</v>
      </c>
      <c r="T58" s="20"/>
      <c r="U58" s="20"/>
      <c r="V58" s="20"/>
    </row>
    <row r="59" spans="1:22" ht="97.15" customHeight="1" x14ac:dyDescent="0.25">
      <c r="A59" s="16"/>
      <c r="B59" s="16"/>
      <c r="C59" s="17" t="s">
        <v>174</v>
      </c>
      <c r="D59" s="17" t="s">
        <v>15</v>
      </c>
      <c r="E59" s="17" t="s">
        <v>30</v>
      </c>
      <c r="F59" s="17" t="s">
        <v>42</v>
      </c>
      <c r="G59" s="17" t="s">
        <v>180</v>
      </c>
      <c r="H59" s="17" t="s">
        <v>42</v>
      </c>
      <c r="I59" s="17" t="s">
        <v>44</v>
      </c>
      <c r="J59" s="17" t="s">
        <v>79</v>
      </c>
      <c r="K59" s="16" t="s">
        <v>236</v>
      </c>
      <c r="L59" s="18" t="s">
        <v>188</v>
      </c>
      <c r="M59" s="39">
        <v>1</v>
      </c>
      <c r="N59" s="19">
        <v>1</v>
      </c>
      <c r="O59" s="19">
        <v>1</v>
      </c>
      <c r="P59" s="19">
        <v>1</v>
      </c>
      <c r="Q59" s="20">
        <v>38000</v>
      </c>
      <c r="R59" s="20">
        <v>26151.17</v>
      </c>
      <c r="S59" s="20">
        <v>28000</v>
      </c>
      <c r="T59" s="20">
        <v>35000</v>
      </c>
      <c r="U59" s="20">
        <v>35000</v>
      </c>
      <c r="V59" s="20">
        <v>35000</v>
      </c>
    </row>
    <row r="60" spans="1:22" ht="94.5" x14ac:dyDescent="0.25">
      <c r="A60" s="16"/>
      <c r="B60" s="16"/>
      <c r="C60" s="17" t="s">
        <v>174</v>
      </c>
      <c r="D60" s="17" t="s">
        <v>15</v>
      </c>
      <c r="E60" s="17" t="s">
        <v>30</v>
      </c>
      <c r="F60" s="17" t="s">
        <v>42</v>
      </c>
      <c r="G60" s="17" t="s">
        <v>170</v>
      </c>
      <c r="H60" s="17" t="s">
        <v>42</v>
      </c>
      <c r="I60" s="17" t="s">
        <v>44</v>
      </c>
      <c r="J60" s="17" t="s">
        <v>79</v>
      </c>
      <c r="K60" s="16" t="s">
        <v>237</v>
      </c>
      <c r="L60" s="18" t="s">
        <v>188</v>
      </c>
      <c r="M60" s="19">
        <v>1</v>
      </c>
      <c r="N60" s="19">
        <v>1</v>
      </c>
      <c r="O60" s="19">
        <v>1</v>
      </c>
      <c r="P60" s="19">
        <v>1</v>
      </c>
      <c r="Q60" s="20">
        <v>43000</v>
      </c>
      <c r="R60" s="20">
        <v>45355.7</v>
      </c>
      <c r="S60" s="20">
        <v>50000</v>
      </c>
      <c r="T60" s="20">
        <v>47000</v>
      </c>
      <c r="U60" s="20">
        <v>47000</v>
      </c>
      <c r="V60" s="20">
        <v>47000</v>
      </c>
    </row>
    <row r="61" spans="1:22" ht="118.9" customHeight="1" x14ac:dyDescent="0.25">
      <c r="A61" s="16"/>
      <c r="B61" s="16"/>
      <c r="C61" s="17" t="s">
        <v>174</v>
      </c>
      <c r="D61" s="17" t="s">
        <v>15</v>
      </c>
      <c r="E61" s="17" t="s">
        <v>30</v>
      </c>
      <c r="F61" s="17" t="s">
        <v>42</v>
      </c>
      <c r="G61" s="17" t="s">
        <v>181</v>
      </c>
      <c r="H61" s="17" t="s">
        <v>42</v>
      </c>
      <c r="I61" s="17" t="s">
        <v>44</v>
      </c>
      <c r="J61" s="17" t="s">
        <v>79</v>
      </c>
      <c r="K61" s="38" t="s">
        <v>182</v>
      </c>
      <c r="L61" s="27" t="s">
        <v>188</v>
      </c>
      <c r="M61" s="39">
        <v>1</v>
      </c>
      <c r="N61" s="19">
        <v>1</v>
      </c>
      <c r="O61" s="19">
        <v>1</v>
      </c>
      <c r="P61" s="19">
        <v>1</v>
      </c>
      <c r="Q61" s="20">
        <v>194000</v>
      </c>
      <c r="R61" s="20">
        <v>125000</v>
      </c>
      <c r="S61" s="20">
        <v>194000</v>
      </c>
      <c r="T61" s="20">
        <v>279000</v>
      </c>
      <c r="U61" s="20">
        <v>279000</v>
      </c>
      <c r="V61" s="29">
        <v>279000</v>
      </c>
    </row>
    <row r="62" spans="1:22" ht="100.5" customHeight="1" x14ac:dyDescent="0.25">
      <c r="A62" s="16"/>
      <c r="B62" s="16"/>
      <c r="C62" s="17" t="s">
        <v>183</v>
      </c>
      <c r="D62" s="17" t="s">
        <v>15</v>
      </c>
      <c r="E62" s="17" t="s">
        <v>30</v>
      </c>
      <c r="F62" s="17" t="s">
        <v>42</v>
      </c>
      <c r="G62" s="17" t="s">
        <v>168</v>
      </c>
      <c r="H62" s="17" t="s">
        <v>42</v>
      </c>
      <c r="I62" s="17" t="s">
        <v>44</v>
      </c>
      <c r="J62" s="17" t="s">
        <v>79</v>
      </c>
      <c r="K62" s="16" t="s">
        <v>198</v>
      </c>
      <c r="L62" s="18" t="s">
        <v>189</v>
      </c>
      <c r="M62" s="39">
        <v>1</v>
      </c>
      <c r="N62" s="19">
        <v>1</v>
      </c>
      <c r="O62" s="19">
        <v>1</v>
      </c>
      <c r="P62" s="19">
        <v>1</v>
      </c>
      <c r="Q62" s="20">
        <v>5000</v>
      </c>
      <c r="R62" s="20">
        <v>3042.5</v>
      </c>
      <c r="S62" s="20">
        <v>5000</v>
      </c>
      <c r="T62" s="20">
        <v>2000</v>
      </c>
      <c r="U62" s="20">
        <v>2000</v>
      </c>
      <c r="V62" s="20">
        <v>2000</v>
      </c>
    </row>
    <row r="63" spans="1:22" ht="102" customHeight="1" x14ac:dyDescent="0.25">
      <c r="A63" s="16"/>
      <c r="B63" s="16"/>
      <c r="C63" s="17" t="s">
        <v>183</v>
      </c>
      <c r="D63" s="17" t="s">
        <v>15</v>
      </c>
      <c r="E63" s="17" t="s">
        <v>30</v>
      </c>
      <c r="F63" s="17" t="s">
        <v>42</v>
      </c>
      <c r="G63" s="17" t="s">
        <v>169</v>
      </c>
      <c r="H63" s="17" t="s">
        <v>42</v>
      </c>
      <c r="I63" s="17" t="s">
        <v>44</v>
      </c>
      <c r="J63" s="17" t="s">
        <v>79</v>
      </c>
      <c r="K63" s="16" t="s">
        <v>229</v>
      </c>
      <c r="L63" s="27" t="s">
        <v>189</v>
      </c>
      <c r="M63" s="19">
        <v>1</v>
      </c>
      <c r="N63" s="19">
        <v>1</v>
      </c>
      <c r="O63" s="19">
        <v>1</v>
      </c>
      <c r="P63" s="19">
        <v>1</v>
      </c>
      <c r="Q63" s="20">
        <v>20000</v>
      </c>
      <c r="R63" s="20">
        <v>0</v>
      </c>
      <c r="S63" s="20">
        <v>0</v>
      </c>
      <c r="T63" s="20"/>
      <c r="U63" s="20"/>
      <c r="V63" s="20"/>
    </row>
    <row r="64" spans="1:22" ht="79.900000000000006" customHeight="1" x14ac:dyDescent="0.25">
      <c r="A64" s="16"/>
      <c r="B64" s="16"/>
      <c r="C64" s="17" t="s">
        <v>183</v>
      </c>
      <c r="D64" s="17" t="s">
        <v>15</v>
      </c>
      <c r="E64" s="17" t="s">
        <v>30</v>
      </c>
      <c r="F64" s="17" t="s">
        <v>42</v>
      </c>
      <c r="G64" s="17" t="s">
        <v>170</v>
      </c>
      <c r="H64" s="17" t="s">
        <v>42</v>
      </c>
      <c r="I64" s="17" t="s">
        <v>44</v>
      </c>
      <c r="J64" s="17" t="s">
        <v>79</v>
      </c>
      <c r="K64" s="16" t="s">
        <v>237</v>
      </c>
      <c r="L64" s="27" t="s">
        <v>189</v>
      </c>
      <c r="M64" s="19">
        <v>1</v>
      </c>
      <c r="N64" s="19">
        <v>1</v>
      </c>
      <c r="O64" s="19">
        <v>1</v>
      </c>
      <c r="P64" s="19">
        <v>1</v>
      </c>
      <c r="Q64" s="20">
        <v>0</v>
      </c>
      <c r="R64" s="20">
        <v>42.5</v>
      </c>
      <c r="S64" s="20">
        <v>42.5</v>
      </c>
      <c r="T64" s="20"/>
      <c r="U64" s="20"/>
      <c r="V64" s="20"/>
    </row>
    <row r="65" spans="1:22" ht="82.5" customHeight="1" x14ac:dyDescent="0.25">
      <c r="A65" s="16"/>
      <c r="B65" s="16"/>
      <c r="C65" s="17" t="s">
        <v>183</v>
      </c>
      <c r="D65" s="17" t="s">
        <v>15</v>
      </c>
      <c r="E65" s="17" t="s">
        <v>30</v>
      </c>
      <c r="F65" s="17" t="s">
        <v>43</v>
      </c>
      <c r="G65" s="17" t="s">
        <v>48</v>
      </c>
      <c r="H65" s="17" t="s">
        <v>43</v>
      </c>
      <c r="I65" s="17" t="s">
        <v>44</v>
      </c>
      <c r="J65" s="17" t="s">
        <v>79</v>
      </c>
      <c r="K65" s="16" t="s">
        <v>184</v>
      </c>
      <c r="L65" s="27" t="s">
        <v>189</v>
      </c>
      <c r="M65" s="19">
        <v>1</v>
      </c>
      <c r="N65" s="19">
        <v>1</v>
      </c>
      <c r="O65" s="19">
        <v>1</v>
      </c>
      <c r="P65" s="19">
        <v>1</v>
      </c>
      <c r="Q65" s="20">
        <v>5000</v>
      </c>
      <c r="R65" s="20">
        <v>1000</v>
      </c>
      <c r="S65" s="20">
        <v>1000</v>
      </c>
      <c r="T65" s="20">
        <v>2000</v>
      </c>
      <c r="U65" s="20">
        <v>2000</v>
      </c>
      <c r="V65" s="29">
        <v>2000</v>
      </c>
    </row>
    <row r="66" spans="1:22" ht="1.9" customHeight="1" x14ac:dyDescent="0.25">
      <c r="A66" s="12" t="s">
        <v>39</v>
      </c>
      <c r="B66" s="12" t="s">
        <v>82</v>
      </c>
      <c r="C66" s="13"/>
      <c r="D66" s="13"/>
      <c r="E66" s="13"/>
      <c r="F66" s="13"/>
      <c r="G66" s="13"/>
      <c r="H66" s="13"/>
      <c r="I66" s="13"/>
      <c r="J66" s="13"/>
      <c r="K66" s="12"/>
      <c r="L66" s="12"/>
      <c r="M66" s="12"/>
      <c r="N66" s="12"/>
      <c r="O66" s="12"/>
      <c r="P66" s="12"/>
      <c r="Q66" s="14"/>
      <c r="R66" s="14"/>
      <c r="S66" s="14"/>
      <c r="T66" s="37"/>
      <c r="U66" s="37"/>
      <c r="V66" s="37"/>
    </row>
    <row r="67" spans="1:22" ht="47.25" hidden="1" x14ac:dyDescent="0.25">
      <c r="A67" s="16"/>
      <c r="B67" s="16"/>
      <c r="C67" s="17" t="s">
        <v>105</v>
      </c>
      <c r="D67" s="17" t="s">
        <v>15</v>
      </c>
      <c r="E67" s="17" t="s">
        <v>31</v>
      </c>
      <c r="F67" s="17" t="s">
        <v>59</v>
      </c>
      <c r="G67" s="17" t="s">
        <v>60</v>
      </c>
      <c r="H67" s="17" t="s">
        <v>59</v>
      </c>
      <c r="I67" s="17" t="s">
        <v>44</v>
      </c>
      <c r="J67" s="17" t="s">
        <v>83</v>
      </c>
      <c r="K67" s="16" t="s">
        <v>111</v>
      </c>
      <c r="L67" s="18" t="s">
        <v>106</v>
      </c>
      <c r="M67" s="19">
        <v>1</v>
      </c>
      <c r="N67" s="19">
        <v>1</v>
      </c>
      <c r="O67" s="19">
        <v>1</v>
      </c>
      <c r="P67" s="19">
        <v>1</v>
      </c>
      <c r="Q67" s="20"/>
      <c r="R67" s="20"/>
      <c r="S67" s="20"/>
      <c r="T67" s="40"/>
      <c r="U67" s="40"/>
      <c r="V67" s="40"/>
    </row>
    <row r="68" spans="1:22" ht="54" customHeight="1" x14ac:dyDescent="0.25">
      <c r="A68" s="41" t="s">
        <v>87</v>
      </c>
      <c r="B68" s="8"/>
      <c r="C68" s="9"/>
      <c r="D68" s="9" t="s">
        <v>16</v>
      </c>
      <c r="E68" s="9" t="s">
        <v>88</v>
      </c>
      <c r="F68" s="9" t="s">
        <v>88</v>
      </c>
      <c r="G68" s="9" t="s">
        <v>62</v>
      </c>
      <c r="H68" s="9" t="s">
        <v>88</v>
      </c>
      <c r="I68" s="9" t="s">
        <v>44</v>
      </c>
      <c r="J68" s="9" t="s">
        <v>62</v>
      </c>
      <c r="K68" s="8"/>
      <c r="L68" s="11"/>
      <c r="M68" s="11"/>
      <c r="N68" s="11"/>
      <c r="O68" s="11"/>
      <c r="P68" s="11"/>
      <c r="Q68" s="10">
        <f t="shared" ref="Q68:V68" si="8">Q69+Q73+Q94+Q104</f>
        <v>144203664.57999998</v>
      </c>
      <c r="R68" s="10">
        <f t="shared" si="8"/>
        <v>101681662.47999999</v>
      </c>
      <c r="S68" s="10">
        <f t="shared" si="8"/>
        <v>144203664.57999998</v>
      </c>
      <c r="T68" s="10">
        <f t="shared" si="8"/>
        <v>152142404.79999998</v>
      </c>
      <c r="U68" s="10">
        <f t="shared" si="8"/>
        <v>151992263.97</v>
      </c>
      <c r="V68" s="10">
        <f t="shared" si="8"/>
        <v>233560482.94</v>
      </c>
    </row>
    <row r="69" spans="1:22" ht="78.75" x14ac:dyDescent="0.25">
      <c r="A69" s="12" t="s">
        <v>89</v>
      </c>
      <c r="B69" s="12" t="s">
        <v>90</v>
      </c>
      <c r="C69" s="13"/>
      <c r="D69" s="13" t="s">
        <v>16</v>
      </c>
      <c r="E69" s="13" t="s">
        <v>43</v>
      </c>
      <c r="F69" s="13" t="s">
        <v>24</v>
      </c>
      <c r="G69" s="13" t="s">
        <v>62</v>
      </c>
      <c r="H69" s="13" t="s">
        <v>88</v>
      </c>
      <c r="I69" s="13" t="s">
        <v>44</v>
      </c>
      <c r="J69" s="13" t="s">
        <v>157</v>
      </c>
      <c r="K69" s="12"/>
      <c r="L69" s="12"/>
      <c r="M69" s="12"/>
      <c r="N69" s="12"/>
      <c r="O69" s="12"/>
      <c r="P69" s="12"/>
      <c r="Q69" s="14">
        <f>Q70+Q71</f>
        <v>24094220</v>
      </c>
      <c r="R69" s="14">
        <f>R70+R71</f>
        <v>20443584</v>
      </c>
      <c r="S69" s="14">
        <f>SUM(S70:S72)</f>
        <v>24094220</v>
      </c>
      <c r="T69" s="14">
        <f>SUM(T70:T71)</f>
        <v>25579800</v>
      </c>
      <c r="U69" s="14">
        <f>SUM(U70:U71)</f>
        <v>6901000</v>
      </c>
      <c r="V69" s="14">
        <f>SUM(V70:V71)</f>
        <v>5549000</v>
      </c>
    </row>
    <row r="70" spans="1:22" ht="52.5" customHeight="1" x14ac:dyDescent="0.25">
      <c r="A70" s="16"/>
      <c r="B70" s="16"/>
      <c r="C70" s="17" t="s">
        <v>112</v>
      </c>
      <c r="D70" s="17" t="s">
        <v>16</v>
      </c>
      <c r="E70" s="17" t="s">
        <v>43</v>
      </c>
      <c r="F70" s="17" t="s">
        <v>29</v>
      </c>
      <c r="G70" s="17" t="s">
        <v>91</v>
      </c>
      <c r="H70" s="17" t="s">
        <v>59</v>
      </c>
      <c r="I70" s="17" t="s">
        <v>44</v>
      </c>
      <c r="J70" s="17" t="s">
        <v>157</v>
      </c>
      <c r="K70" s="16" t="s">
        <v>113</v>
      </c>
      <c r="L70" s="18" t="s">
        <v>114</v>
      </c>
      <c r="M70" s="12"/>
      <c r="N70" s="12"/>
      <c r="O70" s="12"/>
      <c r="P70" s="12"/>
      <c r="Q70" s="20">
        <v>20003000</v>
      </c>
      <c r="R70" s="20">
        <v>16972246</v>
      </c>
      <c r="S70" s="20">
        <v>20003000</v>
      </c>
      <c r="T70" s="20">
        <v>20453000</v>
      </c>
      <c r="U70" s="20">
        <v>2412000</v>
      </c>
      <c r="V70" s="20">
        <v>1060000</v>
      </c>
    </row>
    <row r="71" spans="1:22" ht="52.5" customHeight="1" x14ac:dyDescent="0.25">
      <c r="A71" s="16"/>
      <c r="B71" s="18"/>
      <c r="C71" s="17" t="s">
        <v>112</v>
      </c>
      <c r="D71" s="17" t="s">
        <v>16</v>
      </c>
      <c r="E71" s="17" t="s">
        <v>43</v>
      </c>
      <c r="F71" s="17" t="s">
        <v>29</v>
      </c>
      <c r="G71" s="17" t="s">
        <v>92</v>
      </c>
      <c r="H71" s="17" t="s">
        <v>59</v>
      </c>
      <c r="I71" s="17" t="s">
        <v>44</v>
      </c>
      <c r="J71" s="17" t="s">
        <v>157</v>
      </c>
      <c r="K71" s="16" t="s">
        <v>115</v>
      </c>
      <c r="L71" s="18" t="s">
        <v>114</v>
      </c>
      <c r="M71" s="19"/>
      <c r="N71" s="19"/>
      <c r="O71" s="19"/>
      <c r="P71" s="19"/>
      <c r="Q71" s="20">
        <v>4091220</v>
      </c>
      <c r="R71" s="20">
        <v>3471338</v>
      </c>
      <c r="S71" s="20">
        <v>4091220</v>
      </c>
      <c r="T71" s="20">
        <v>5126800</v>
      </c>
      <c r="U71" s="20">
        <v>4489000</v>
      </c>
      <c r="V71" s="20">
        <v>4489000</v>
      </c>
    </row>
    <row r="72" spans="1:22" ht="52.5" customHeight="1" x14ac:dyDescent="0.25">
      <c r="A72" s="16"/>
      <c r="B72" s="18"/>
      <c r="C72" s="17" t="s">
        <v>112</v>
      </c>
      <c r="D72" s="17" t="s">
        <v>16</v>
      </c>
      <c r="E72" s="17" t="s">
        <v>43</v>
      </c>
      <c r="F72" s="17" t="s">
        <v>33</v>
      </c>
      <c r="G72" s="17" t="s">
        <v>116</v>
      </c>
      <c r="H72" s="17" t="s">
        <v>59</v>
      </c>
      <c r="I72" s="17" t="s">
        <v>44</v>
      </c>
      <c r="J72" s="17" t="s">
        <v>157</v>
      </c>
      <c r="K72" s="16" t="s">
        <v>139</v>
      </c>
      <c r="L72" s="18" t="s">
        <v>114</v>
      </c>
      <c r="M72" s="19"/>
      <c r="N72" s="19"/>
      <c r="O72" s="19"/>
      <c r="P72" s="19"/>
      <c r="Q72" s="40"/>
      <c r="R72" s="40"/>
      <c r="S72" s="40"/>
      <c r="T72" s="20"/>
      <c r="U72" s="20"/>
      <c r="V72" s="20"/>
    </row>
    <row r="73" spans="1:22" ht="30.75" customHeight="1" x14ac:dyDescent="0.25">
      <c r="A73" s="12" t="s">
        <v>89</v>
      </c>
      <c r="B73" s="12" t="s">
        <v>93</v>
      </c>
      <c r="C73" s="13"/>
      <c r="D73" s="13" t="s">
        <v>16</v>
      </c>
      <c r="E73" s="13" t="s">
        <v>43</v>
      </c>
      <c r="F73" s="13" t="s">
        <v>34</v>
      </c>
      <c r="G73" s="13" t="s">
        <v>62</v>
      </c>
      <c r="H73" s="13" t="s">
        <v>88</v>
      </c>
      <c r="I73" s="13" t="s">
        <v>44</v>
      </c>
      <c r="J73" s="13" t="s">
        <v>157</v>
      </c>
      <c r="K73" s="12"/>
      <c r="L73" s="12"/>
      <c r="M73" s="12"/>
      <c r="N73" s="12"/>
      <c r="O73" s="12"/>
      <c r="P73" s="12"/>
      <c r="Q73" s="14">
        <f>Q75+Q78+Q79+Q82+Q83+Q85+Q87</f>
        <v>11871660.43</v>
      </c>
      <c r="R73" s="14">
        <f>R75+R78+R79+R82+R83+R85+R87</f>
        <v>8181186.2999999998</v>
      </c>
      <c r="S73" s="14">
        <f>S75+S78+S79+S82+S83+S85+S87</f>
        <v>11871660.43</v>
      </c>
      <c r="T73" s="14">
        <f>T75+T77+T78+T79+T80+T81+T82+T83+T85+T86</f>
        <v>8815579.6500000004</v>
      </c>
      <c r="U73" s="14">
        <f>U75+U77+U78+U79+U80+U81+U82+U83+U85+U86</f>
        <v>18980334.82</v>
      </c>
      <c r="V73" s="14">
        <f>V75+V77+V78+V79+V80+V81+V82+V83+V85+V86</f>
        <v>99159829.040000007</v>
      </c>
    </row>
    <row r="74" spans="1:22" ht="60" customHeight="1" x14ac:dyDescent="0.25">
      <c r="A74" s="12"/>
      <c r="B74" s="12"/>
      <c r="C74" s="34"/>
      <c r="D74" s="34"/>
      <c r="E74" s="34"/>
      <c r="F74" s="34"/>
      <c r="G74" s="34"/>
      <c r="H74" s="34"/>
      <c r="I74" s="34"/>
      <c r="J74" s="34"/>
      <c r="K74" s="35"/>
      <c r="L74" s="12"/>
      <c r="M74" s="12"/>
      <c r="N74" s="12"/>
      <c r="O74" s="12"/>
      <c r="P74" s="12"/>
      <c r="Q74" s="36"/>
      <c r="R74" s="36"/>
      <c r="S74" s="36"/>
      <c r="T74" s="14"/>
      <c r="U74" s="14"/>
      <c r="V74" s="14"/>
    </row>
    <row r="75" spans="1:22" ht="99.75" customHeight="1" x14ac:dyDescent="0.25">
      <c r="A75" s="12"/>
      <c r="B75" s="12"/>
      <c r="C75" s="34" t="s">
        <v>105</v>
      </c>
      <c r="D75" s="34" t="s">
        <v>16</v>
      </c>
      <c r="E75" s="34" t="s">
        <v>43</v>
      </c>
      <c r="F75" s="34" t="s">
        <v>34</v>
      </c>
      <c r="G75" s="34" t="s">
        <v>117</v>
      </c>
      <c r="H75" s="34" t="s">
        <v>59</v>
      </c>
      <c r="I75" s="34" t="s">
        <v>44</v>
      </c>
      <c r="J75" s="34" t="s">
        <v>157</v>
      </c>
      <c r="K75" s="38" t="s">
        <v>118</v>
      </c>
      <c r="L75" s="18" t="s">
        <v>106</v>
      </c>
      <c r="M75" s="12"/>
      <c r="N75" s="12"/>
      <c r="O75" s="12"/>
      <c r="P75" s="12"/>
      <c r="Q75" s="36">
        <v>6256197</v>
      </c>
      <c r="R75" s="36">
        <v>4472222.96</v>
      </c>
      <c r="S75" s="36">
        <v>6256197</v>
      </c>
      <c r="T75" s="36">
        <v>4170798</v>
      </c>
      <c r="U75" s="36">
        <v>8341596</v>
      </c>
      <c r="V75" s="36">
        <v>8341596</v>
      </c>
    </row>
    <row r="76" spans="1:22" ht="0.75" customHeight="1" x14ac:dyDescent="0.25">
      <c r="A76" s="12"/>
      <c r="B76" s="12"/>
      <c r="C76" s="34"/>
      <c r="D76" s="34"/>
      <c r="E76" s="34"/>
      <c r="F76" s="34"/>
      <c r="G76" s="34"/>
      <c r="H76" s="34"/>
      <c r="I76" s="34"/>
      <c r="J76" s="34"/>
      <c r="K76" s="38"/>
      <c r="L76" s="18"/>
      <c r="M76" s="12"/>
      <c r="N76" s="12"/>
      <c r="O76" s="12"/>
      <c r="P76" s="12"/>
      <c r="Q76" s="36"/>
      <c r="R76" s="36"/>
      <c r="S76" s="36"/>
      <c r="T76" s="36"/>
      <c r="U76" s="36"/>
      <c r="V76" s="36"/>
    </row>
    <row r="77" spans="1:22" ht="65.25" customHeight="1" x14ac:dyDescent="0.25">
      <c r="A77" s="12"/>
      <c r="B77" s="12"/>
      <c r="C77" s="34" t="s">
        <v>105</v>
      </c>
      <c r="D77" s="34" t="s">
        <v>16</v>
      </c>
      <c r="E77" s="34" t="s">
        <v>43</v>
      </c>
      <c r="F77" s="34" t="s">
        <v>34</v>
      </c>
      <c r="G77" s="34" t="s">
        <v>152</v>
      </c>
      <c r="H77" s="34" t="s">
        <v>59</v>
      </c>
      <c r="I77" s="34" t="s">
        <v>44</v>
      </c>
      <c r="J77" s="34" t="s">
        <v>157</v>
      </c>
      <c r="K77" s="38" t="s">
        <v>153</v>
      </c>
      <c r="L77" s="18" t="s">
        <v>106</v>
      </c>
      <c r="M77" s="12"/>
      <c r="N77" s="12"/>
      <c r="O77" s="12"/>
      <c r="P77" s="12"/>
      <c r="Q77" s="36"/>
      <c r="R77" s="36"/>
      <c r="S77" s="36"/>
      <c r="T77" s="36">
        <v>1780782</v>
      </c>
      <c r="U77" s="36">
        <v>0</v>
      </c>
      <c r="V77" s="36">
        <v>0</v>
      </c>
    </row>
    <row r="78" spans="1:22" ht="65.25" customHeight="1" x14ac:dyDescent="0.25">
      <c r="A78" s="12"/>
      <c r="B78" s="12"/>
      <c r="C78" s="34" t="s">
        <v>105</v>
      </c>
      <c r="D78" s="34" t="s">
        <v>16</v>
      </c>
      <c r="E78" s="34" t="s">
        <v>43</v>
      </c>
      <c r="F78" s="34" t="s">
        <v>81</v>
      </c>
      <c r="G78" s="34" t="s">
        <v>149</v>
      </c>
      <c r="H78" s="34" t="s">
        <v>59</v>
      </c>
      <c r="I78" s="34" t="s">
        <v>44</v>
      </c>
      <c r="J78" s="34" t="s">
        <v>157</v>
      </c>
      <c r="K78" s="38" t="s">
        <v>150</v>
      </c>
      <c r="L78" s="18" t="s">
        <v>106</v>
      </c>
      <c r="M78" s="12"/>
      <c r="N78" s="12"/>
      <c r="O78" s="12"/>
      <c r="P78" s="12"/>
      <c r="Q78" s="36">
        <v>450000</v>
      </c>
      <c r="R78" s="36">
        <v>450000</v>
      </c>
      <c r="S78" s="36">
        <v>450000</v>
      </c>
      <c r="T78" s="36">
        <v>450000</v>
      </c>
      <c r="U78" s="36">
        <v>450000</v>
      </c>
      <c r="V78" s="36">
        <v>450000</v>
      </c>
    </row>
    <row r="79" spans="1:22" ht="65.25" customHeight="1" x14ac:dyDescent="0.25">
      <c r="A79" s="12"/>
      <c r="B79" s="12"/>
      <c r="C79" s="34" t="s">
        <v>105</v>
      </c>
      <c r="D79" s="34" t="s">
        <v>16</v>
      </c>
      <c r="E79" s="34" t="s">
        <v>43</v>
      </c>
      <c r="F79" s="34" t="s">
        <v>81</v>
      </c>
      <c r="G79" s="34" t="s">
        <v>143</v>
      </c>
      <c r="H79" s="34" t="s">
        <v>59</v>
      </c>
      <c r="I79" s="34" t="s">
        <v>44</v>
      </c>
      <c r="J79" s="34" t="s">
        <v>157</v>
      </c>
      <c r="K79" s="35" t="s">
        <v>144</v>
      </c>
      <c r="L79" s="18" t="s">
        <v>106</v>
      </c>
      <c r="M79" s="12"/>
      <c r="N79" s="12"/>
      <c r="O79" s="12"/>
      <c r="P79" s="12"/>
      <c r="Q79" s="36">
        <v>37665</v>
      </c>
      <c r="R79" s="36">
        <v>37665</v>
      </c>
      <c r="S79" s="36">
        <v>37665</v>
      </c>
      <c r="T79" s="36">
        <v>33891</v>
      </c>
      <c r="U79" s="36">
        <v>33935</v>
      </c>
      <c r="V79" s="36">
        <v>34821</v>
      </c>
    </row>
    <row r="80" spans="1:22" ht="65.25" customHeight="1" x14ac:dyDescent="0.25">
      <c r="A80" s="12"/>
      <c r="B80" s="12"/>
      <c r="C80" s="34" t="s">
        <v>140</v>
      </c>
      <c r="D80" s="34" t="s">
        <v>16</v>
      </c>
      <c r="E80" s="34" t="s">
        <v>43</v>
      </c>
      <c r="F80" s="34" t="s">
        <v>81</v>
      </c>
      <c r="G80" s="34" t="s">
        <v>200</v>
      </c>
      <c r="H80" s="34" t="s">
        <v>59</v>
      </c>
      <c r="I80" s="34" t="s">
        <v>44</v>
      </c>
      <c r="J80" s="34" t="s">
        <v>157</v>
      </c>
      <c r="K80" s="35" t="s">
        <v>202</v>
      </c>
      <c r="L80" s="18" t="s">
        <v>106</v>
      </c>
      <c r="M80" s="12"/>
      <c r="N80" s="12"/>
      <c r="O80" s="12"/>
      <c r="P80" s="12"/>
      <c r="Q80" s="36"/>
      <c r="R80" s="36"/>
      <c r="S80" s="36"/>
      <c r="T80" s="36">
        <v>229420.42</v>
      </c>
      <c r="U80" s="36">
        <v>5101696.2699999996</v>
      </c>
      <c r="V80" s="36">
        <v>3642805</v>
      </c>
    </row>
    <row r="81" spans="1:22" ht="65.25" customHeight="1" x14ac:dyDescent="0.25">
      <c r="A81" s="12"/>
      <c r="B81" s="12"/>
      <c r="C81" s="34" t="s">
        <v>140</v>
      </c>
      <c r="D81" s="34" t="s">
        <v>16</v>
      </c>
      <c r="E81" s="34" t="s">
        <v>43</v>
      </c>
      <c r="F81" s="34" t="s">
        <v>81</v>
      </c>
      <c r="G81" s="34" t="s">
        <v>201</v>
      </c>
      <c r="H81" s="34" t="s">
        <v>59</v>
      </c>
      <c r="I81" s="34" t="s">
        <v>44</v>
      </c>
      <c r="J81" s="34" t="s">
        <v>157</v>
      </c>
      <c r="K81" s="35" t="s">
        <v>203</v>
      </c>
      <c r="L81" s="18" t="s">
        <v>147</v>
      </c>
      <c r="M81" s="12"/>
      <c r="N81" s="12"/>
      <c r="O81" s="12"/>
      <c r="P81" s="12"/>
      <c r="Q81" s="36"/>
      <c r="R81" s="36"/>
      <c r="S81" s="36"/>
      <c r="T81" s="36">
        <v>0</v>
      </c>
      <c r="U81" s="36">
        <v>0</v>
      </c>
      <c r="V81" s="36">
        <v>84782609</v>
      </c>
    </row>
    <row r="82" spans="1:22" ht="65.25" customHeight="1" x14ac:dyDescent="0.25">
      <c r="A82" s="12"/>
      <c r="B82" s="12"/>
      <c r="C82" s="34" t="s">
        <v>145</v>
      </c>
      <c r="D82" s="34" t="s">
        <v>16</v>
      </c>
      <c r="E82" s="34" t="s">
        <v>43</v>
      </c>
      <c r="F82" s="34" t="s">
        <v>81</v>
      </c>
      <c r="G82" s="34" t="s">
        <v>190</v>
      </c>
      <c r="H82" s="34" t="s">
        <v>59</v>
      </c>
      <c r="I82" s="34" t="s">
        <v>44</v>
      </c>
      <c r="J82" s="34" t="s">
        <v>157</v>
      </c>
      <c r="K82" s="35" t="s">
        <v>226</v>
      </c>
      <c r="L82" s="18" t="s">
        <v>146</v>
      </c>
      <c r="M82" s="12"/>
      <c r="N82" s="12"/>
      <c r="O82" s="12"/>
      <c r="P82" s="12"/>
      <c r="Q82" s="36">
        <v>1563127.49</v>
      </c>
      <c r="R82" s="36">
        <v>1250504</v>
      </c>
      <c r="S82" s="36">
        <v>1563127.49</v>
      </c>
      <c r="T82" s="36">
        <v>1816975.23</v>
      </c>
      <c r="U82" s="36">
        <v>1730528.22</v>
      </c>
      <c r="V82" s="36">
        <v>1684798.04</v>
      </c>
    </row>
    <row r="83" spans="1:22" ht="65.25" customHeight="1" x14ac:dyDescent="0.25">
      <c r="A83" s="12"/>
      <c r="B83" s="12"/>
      <c r="C83" s="34" t="s">
        <v>105</v>
      </c>
      <c r="D83" s="34" t="s">
        <v>16</v>
      </c>
      <c r="E83" s="34" t="s">
        <v>43</v>
      </c>
      <c r="F83" s="34" t="s">
        <v>127</v>
      </c>
      <c r="G83" s="34" t="s">
        <v>116</v>
      </c>
      <c r="H83" s="34" t="s">
        <v>59</v>
      </c>
      <c r="I83" s="34" t="s">
        <v>44</v>
      </c>
      <c r="J83" s="34" t="s">
        <v>157</v>
      </c>
      <c r="K83" s="26" t="s">
        <v>199</v>
      </c>
      <c r="L83" s="18" t="s">
        <v>106</v>
      </c>
      <c r="M83" s="12"/>
      <c r="N83" s="12"/>
      <c r="O83" s="12"/>
      <c r="P83" s="12"/>
      <c r="Q83" s="36">
        <v>1692000</v>
      </c>
      <c r="R83" s="36">
        <v>1558200.4</v>
      </c>
      <c r="S83" s="36">
        <v>1692000</v>
      </c>
      <c r="T83" s="36">
        <v>223200</v>
      </c>
      <c r="U83" s="36">
        <v>2802987.24</v>
      </c>
      <c r="V83" s="36">
        <v>223200</v>
      </c>
    </row>
    <row r="84" spans="1:22" ht="90.75" hidden="1" customHeight="1" x14ac:dyDescent="0.25">
      <c r="A84" s="12"/>
      <c r="B84" s="12"/>
      <c r="C84" s="34"/>
      <c r="D84" s="34"/>
      <c r="E84" s="34"/>
      <c r="F84" s="34"/>
      <c r="G84" s="34"/>
      <c r="H84" s="34"/>
      <c r="I84" s="34"/>
      <c r="J84" s="34"/>
      <c r="K84" s="26"/>
      <c r="L84" s="18" t="s">
        <v>106</v>
      </c>
      <c r="M84" s="12"/>
      <c r="N84" s="12"/>
      <c r="O84" s="12"/>
      <c r="P84" s="12"/>
      <c r="Q84" s="36"/>
      <c r="R84" s="36"/>
      <c r="S84" s="36"/>
      <c r="T84" s="36"/>
      <c r="U84" s="36"/>
      <c r="V84" s="36"/>
    </row>
    <row r="85" spans="1:22" ht="75.75" customHeight="1" x14ac:dyDescent="0.25">
      <c r="A85" s="16"/>
      <c r="B85" s="16"/>
      <c r="C85" s="17" t="s">
        <v>145</v>
      </c>
      <c r="D85" s="17" t="s">
        <v>16</v>
      </c>
      <c r="E85" s="17" t="s">
        <v>43</v>
      </c>
      <c r="F85" s="25" t="s">
        <v>127</v>
      </c>
      <c r="G85" s="25" t="s">
        <v>116</v>
      </c>
      <c r="H85" s="17" t="s">
        <v>59</v>
      </c>
      <c r="I85" s="17" t="s">
        <v>44</v>
      </c>
      <c r="J85" s="17" t="s">
        <v>157</v>
      </c>
      <c r="K85" s="42" t="s">
        <v>199</v>
      </c>
      <c r="L85" s="18" t="s">
        <v>146</v>
      </c>
      <c r="M85" s="12"/>
      <c r="N85" s="12"/>
      <c r="O85" s="12"/>
      <c r="P85" s="12"/>
      <c r="Q85" s="20">
        <v>521839.94</v>
      </c>
      <c r="R85" s="20">
        <v>412593.94</v>
      </c>
      <c r="S85" s="20">
        <v>521839.94</v>
      </c>
      <c r="T85" s="20">
        <v>110513</v>
      </c>
      <c r="U85" s="20"/>
      <c r="V85" s="20"/>
    </row>
    <row r="86" spans="1:22" ht="75.75" customHeight="1" x14ac:dyDescent="0.25">
      <c r="A86" s="16"/>
      <c r="B86" s="16"/>
      <c r="C86" s="17" t="s">
        <v>140</v>
      </c>
      <c r="D86" s="17" t="s">
        <v>16</v>
      </c>
      <c r="E86" s="17" t="s">
        <v>43</v>
      </c>
      <c r="F86" s="25" t="s">
        <v>127</v>
      </c>
      <c r="G86" s="25" t="s">
        <v>116</v>
      </c>
      <c r="H86" s="17" t="s">
        <v>59</v>
      </c>
      <c r="I86" s="17" t="s">
        <v>44</v>
      </c>
      <c r="J86" s="17" t="s">
        <v>157</v>
      </c>
      <c r="K86" s="42" t="s">
        <v>199</v>
      </c>
      <c r="L86" s="18" t="s">
        <v>147</v>
      </c>
      <c r="M86" s="12"/>
      <c r="N86" s="12"/>
      <c r="O86" s="12"/>
      <c r="P86" s="12"/>
      <c r="Q86" s="20"/>
      <c r="R86" s="20"/>
      <c r="S86" s="20"/>
      <c r="T86" s="20"/>
      <c r="U86" s="20">
        <v>519592.09</v>
      </c>
      <c r="V86" s="20"/>
    </row>
    <row r="87" spans="1:22" ht="53.25" customHeight="1" x14ac:dyDescent="0.25">
      <c r="A87" s="16"/>
      <c r="B87" s="16"/>
      <c r="C87" s="17" t="s">
        <v>145</v>
      </c>
      <c r="D87" s="17" t="s">
        <v>16</v>
      </c>
      <c r="E87" s="17" t="s">
        <v>43</v>
      </c>
      <c r="F87" s="25" t="s">
        <v>34</v>
      </c>
      <c r="G87" s="25" t="s">
        <v>239</v>
      </c>
      <c r="H87" s="17" t="s">
        <v>59</v>
      </c>
      <c r="I87" s="17" t="s">
        <v>44</v>
      </c>
      <c r="J87" s="17" t="s">
        <v>45</v>
      </c>
      <c r="K87" s="42" t="s">
        <v>240</v>
      </c>
      <c r="L87" s="18" t="s">
        <v>146</v>
      </c>
      <c r="M87" s="12"/>
      <c r="N87" s="12"/>
      <c r="O87" s="12"/>
      <c r="P87" s="12"/>
      <c r="Q87" s="20">
        <v>1350831</v>
      </c>
      <c r="R87" s="20"/>
      <c r="S87" s="20">
        <v>1350831</v>
      </c>
      <c r="T87" s="20"/>
      <c r="U87" s="20"/>
      <c r="V87" s="20"/>
    </row>
    <row r="88" spans="1:22" ht="1.5" hidden="1" customHeight="1" x14ac:dyDescent="0.25">
      <c r="A88" s="16"/>
      <c r="B88" s="16"/>
      <c r="C88" s="17"/>
      <c r="D88" s="17"/>
      <c r="E88" s="17"/>
      <c r="F88" s="25"/>
      <c r="G88" s="25"/>
      <c r="H88" s="17"/>
      <c r="I88" s="17"/>
      <c r="J88" s="17"/>
      <c r="K88" s="26"/>
      <c r="L88" s="18" t="s">
        <v>146</v>
      </c>
      <c r="M88" s="19"/>
      <c r="N88" s="19"/>
      <c r="O88" s="19"/>
      <c r="P88" s="19"/>
      <c r="Q88" s="20">
        <v>187200</v>
      </c>
      <c r="R88" s="20">
        <v>187200</v>
      </c>
      <c r="S88" s="20">
        <v>187200</v>
      </c>
      <c r="T88" s="20"/>
      <c r="U88" s="20"/>
      <c r="V88" s="20"/>
    </row>
    <row r="89" spans="1:22" ht="77.25" hidden="1" customHeight="1" x14ac:dyDescent="0.25">
      <c r="A89" s="16"/>
      <c r="B89" s="16"/>
      <c r="C89" s="17"/>
      <c r="D89" s="17"/>
      <c r="E89" s="17"/>
      <c r="F89" s="25"/>
      <c r="G89" s="25"/>
      <c r="H89" s="17"/>
      <c r="I89" s="17"/>
      <c r="J89" s="17"/>
      <c r="K89" s="26"/>
      <c r="L89" s="18" t="s">
        <v>146</v>
      </c>
      <c r="M89" s="19"/>
      <c r="N89" s="19"/>
      <c r="O89" s="19"/>
      <c r="P89" s="19"/>
      <c r="Q89" s="20">
        <v>3012920.92</v>
      </c>
      <c r="R89" s="1">
        <v>346890.08</v>
      </c>
      <c r="S89" s="20">
        <v>3012920.92</v>
      </c>
      <c r="T89" s="20"/>
      <c r="U89" s="20"/>
      <c r="V89" s="20"/>
    </row>
    <row r="90" spans="1:22" ht="1.5" hidden="1" customHeight="1" x14ac:dyDescent="0.25">
      <c r="A90" s="16"/>
      <c r="B90" s="16"/>
      <c r="C90" s="17"/>
      <c r="D90" s="17"/>
      <c r="E90" s="17"/>
      <c r="F90" s="25"/>
      <c r="G90" s="25"/>
      <c r="H90" s="17"/>
      <c r="I90" s="17"/>
      <c r="J90" s="17"/>
      <c r="K90" s="16"/>
      <c r="L90" s="18" t="s">
        <v>146</v>
      </c>
      <c r="M90" s="19"/>
      <c r="N90" s="19"/>
      <c r="O90" s="19"/>
      <c r="P90" s="19"/>
      <c r="Q90" s="20">
        <v>3618600</v>
      </c>
      <c r="R90" s="20">
        <v>3618600</v>
      </c>
      <c r="S90" s="20">
        <v>3618600</v>
      </c>
      <c r="T90" s="20"/>
      <c r="U90" s="20"/>
      <c r="V90" s="20"/>
    </row>
    <row r="91" spans="1:22" ht="77.25" hidden="1" customHeight="1" x14ac:dyDescent="0.25">
      <c r="A91" s="16"/>
      <c r="B91" s="16"/>
      <c r="C91" s="17"/>
      <c r="D91" s="17"/>
      <c r="E91" s="17"/>
      <c r="F91" s="25"/>
      <c r="G91" s="25"/>
      <c r="H91" s="17"/>
      <c r="I91" s="17"/>
      <c r="J91" s="17"/>
      <c r="K91" s="16"/>
      <c r="L91" s="18" t="s">
        <v>146</v>
      </c>
      <c r="M91" s="19"/>
      <c r="N91" s="19"/>
      <c r="O91" s="19"/>
      <c r="P91" s="19"/>
      <c r="Q91" s="20">
        <v>56000</v>
      </c>
      <c r="R91" s="20"/>
      <c r="S91" s="20">
        <v>56000</v>
      </c>
      <c r="T91" s="20"/>
      <c r="U91" s="20"/>
      <c r="V91" s="20"/>
    </row>
    <row r="92" spans="1:22" ht="1.5" customHeight="1" x14ac:dyDescent="0.25">
      <c r="A92" s="16"/>
      <c r="B92" s="16"/>
      <c r="C92" s="17"/>
      <c r="D92" s="17"/>
      <c r="E92" s="17"/>
      <c r="F92" s="25"/>
      <c r="G92" s="25"/>
      <c r="H92" s="17"/>
      <c r="I92" s="17"/>
      <c r="J92" s="17"/>
      <c r="K92" s="16"/>
      <c r="L92" s="18" t="s">
        <v>146</v>
      </c>
      <c r="M92" s="19"/>
      <c r="N92" s="19"/>
      <c r="O92" s="19"/>
      <c r="P92" s="19"/>
      <c r="Q92" s="20">
        <v>162337.66</v>
      </c>
      <c r="R92" s="20">
        <v>162337.66</v>
      </c>
      <c r="S92" s="20">
        <v>162337.66</v>
      </c>
      <c r="T92" s="20"/>
      <c r="U92" s="20"/>
      <c r="V92" s="20"/>
    </row>
    <row r="93" spans="1:22" ht="24" hidden="1" customHeight="1" x14ac:dyDescent="0.25">
      <c r="A93" s="16"/>
      <c r="B93" s="16"/>
      <c r="C93" s="17"/>
      <c r="D93" s="17"/>
      <c r="E93" s="17"/>
      <c r="F93" s="25"/>
      <c r="G93" s="25"/>
      <c r="H93" s="17"/>
      <c r="I93" s="17"/>
      <c r="J93" s="17"/>
      <c r="K93" s="16"/>
      <c r="L93" s="18" t="s">
        <v>146</v>
      </c>
      <c r="M93" s="19"/>
      <c r="N93" s="19"/>
      <c r="O93" s="19"/>
      <c r="P93" s="19"/>
      <c r="Q93" s="20">
        <v>51449</v>
      </c>
      <c r="R93" s="20">
        <v>51449</v>
      </c>
      <c r="S93" s="20">
        <v>51449</v>
      </c>
      <c r="T93" s="20"/>
      <c r="U93" s="20"/>
      <c r="V93" s="20"/>
    </row>
    <row r="94" spans="1:22" ht="78.75" x14ac:dyDescent="0.25">
      <c r="A94" s="12" t="s">
        <v>89</v>
      </c>
      <c r="B94" s="12" t="s">
        <v>94</v>
      </c>
      <c r="C94" s="13"/>
      <c r="D94" s="13" t="s">
        <v>16</v>
      </c>
      <c r="E94" s="13" t="s">
        <v>43</v>
      </c>
      <c r="F94" s="23" t="s">
        <v>119</v>
      </c>
      <c r="G94" s="23" t="s">
        <v>62</v>
      </c>
      <c r="H94" s="13" t="s">
        <v>88</v>
      </c>
      <c r="I94" s="13" t="s">
        <v>44</v>
      </c>
      <c r="J94" s="13" t="s">
        <v>157</v>
      </c>
      <c r="K94" s="43"/>
      <c r="L94" s="15"/>
      <c r="M94" s="15"/>
      <c r="N94" s="15"/>
      <c r="O94" s="15"/>
      <c r="P94" s="15"/>
      <c r="Q94" s="14">
        <f>Q95+Q96+Q97+Q98+Q99+Q100+Q102</f>
        <v>100357578.8</v>
      </c>
      <c r="R94" s="14">
        <f>R95+R96+R97+R98+R99+R100+R102</f>
        <v>66881248.739999995</v>
      </c>
      <c r="S94" s="14">
        <f>S95+S96+S97+S98+S99+S100+S102</f>
        <v>100357578.8</v>
      </c>
      <c r="T94" s="14">
        <f>T95+T96+T97+T98+T102</f>
        <v>110901467.55</v>
      </c>
      <c r="U94" s="14">
        <f>U95+U96+U97+U98+U102</f>
        <v>119227458.55</v>
      </c>
      <c r="V94" s="14">
        <f>V95+V96+V97+V98+V102</f>
        <v>121830440.55</v>
      </c>
    </row>
    <row r="95" spans="1:22" ht="49.5" customHeight="1" x14ac:dyDescent="0.25">
      <c r="A95" s="12"/>
      <c r="B95" s="12"/>
      <c r="C95" s="34" t="s">
        <v>105</v>
      </c>
      <c r="D95" s="34" t="s">
        <v>16</v>
      </c>
      <c r="E95" s="34" t="s">
        <v>43</v>
      </c>
      <c r="F95" s="44" t="s">
        <v>119</v>
      </c>
      <c r="G95" s="44" t="s">
        <v>121</v>
      </c>
      <c r="H95" s="34" t="s">
        <v>59</v>
      </c>
      <c r="I95" s="34" t="s">
        <v>44</v>
      </c>
      <c r="J95" s="34" t="s">
        <v>157</v>
      </c>
      <c r="K95" s="26" t="s">
        <v>204</v>
      </c>
      <c r="L95" s="18" t="s">
        <v>106</v>
      </c>
      <c r="M95" s="15"/>
      <c r="N95" s="15"/>
      <c r="O95" s="15"/>
      <c r="P95" s="15"/>
      <c r="Q95" s="36">
        <v>6861280.7999999998</v>
      </c>
      <c r="R95" s="51">
        <v>3914414.02</v>
      </c>
      <c r="S95" s="36">
        <v>6861280.7999999998</v>
      </c>
      <c r="T95" s="36">
        <v>26034385.550000001</v>
      </c>
      <c r="U95" s="36">
        <v>34360285.549999997</v>
      </c>
      <c r="V95" s="36">
        <v>36944185.549999997</v>
      </c>
    </row>
    <row r="96" spans="1:22" ht="47.25" x14ac:dyDescent="0.25">
      <c r="A96" s="12"/>
      <c r="B96" s="12"/>
      <c r="C96" s="34" t="s">
        <v>112</v>
      </c>
      <c r="D96" s="34" t="s">
        <v>16</v>
      </c>
      <c r="E96" s="34" t="s">
        <v>43</v>
      </c>
      <c r="F96" s="44" t="s">
        <v>119</v>
      </c>
      <c r="G96" s="44" t="s">
        <v>121</v>
      </c>
      <c r="H96" s="34" t="s">
        <v>59</v>
      </c>
      <c r="I96" s="34" t="s">
        <v>44</v>
      </c>
      <c r="J96" s="34" t="s">
        <v>157</v>
      </c>
      <c r="K96" s="26" t="s">
        <v>204</v>
      </c>
      <c r="L96" s="18" t="s">
        <v>106</v>
      </c>
      <c r="M96" s="15"/>
      <c r="N96" s="15"/>
      <c r="O96" s="15"/>
      <c r="P96" s="15"/>
      <c r="Q96" s="36">
        <v>350500</v>
      </c>
      <c r="R96" s="51">
        <v>297391</v>
      </c>
      <c r="S96" s="36">
        <v>350500</v>
      </c>
      <c r="T96" s="36">
        <v>359000</v>
      </c>
      <c r="U96" s="36">
        <v>359000</v>
      </c>
      <c r="V96" s="36">
        <v>359000</v>
      </c>
    </row>
    <row r="97" spans="1:22" ht="144" customHeight="1" x14ac:dyDescent="0.25">
      <c r="A97" s="12"/>
      <c r="B97" s="12"/>
      <c r="C97" s="34" t="s">
        <v>145</v>
      </c>
      <c r="D97" s="34" t="s">
        <v>16</v>
      </c>
      <c r="E97" s="34" t="s">
        <v>43</v>
      </c>
      <c r="F97" s="44" t="s">
        <v>119</v>
      </c>
      <c r="G97" s="44" t="s">
        <v>121</v>
      </c>
      <c r="H97" s="34" t="s">
        <v>59</v>
      </c>
      <c r="I97" s="34" t="s">
        <v>44</v>
      </c>
      <c r="J97" s="34" t="s">
        <v>157</v>
      </c>
      <c r="K97" s="26" t="s">
        <v>204</v>
      </c>
      <c r="L97" s="18" t="s">
        <v>146</v>
      </c>
      <c r="M97" s="15"/>
      <c r="N97" s="15"/>
      <c r="O97" s="15"/>
      <c r="P97" s="15"/>
      <c r="Q97" s="51">
        <v>80792929</v>
      </c>
      <c r="R97" s="51">
        <v>59717327.5</v>
      </c>
      <c r="S97" s="36">
        <v>80792929</v>
      </c>
      <c r="T97" s="36">
        <v>83950253</v>
      </c>
      <c r="U97" s="36">
        <v>83950253</v>
      </c>
      <c r="V97" s="36">
        <v>83950253</v>
      </c>
    </row>
    <row r="98" spans="1:22" ht="144" customHeight="1" x14ac:dyDescent="0.25">
      <c r="A98" s="12"/>
      <c r="B98" s="12"/>
      <c r="C98" s="34" t="s">
        <v>145</v>
      </c>
      <c r="D98" s="34" t="s">
        <v>16</v>
      </c>
      <c r="E98" s="34" t="s">
        <v>43</v>
      </c>
      <c r="F98" s="44" t="s">
        <v>119</v>
      </c>
      <c r="G98" s="44" t="s">
        <v>122</v>
      </c>
      <c r="H98" s="34" t="s">
        <v>59</v>
      </c>
      <c r="I98" s="34" t="s">
        <v>44</v>
      </c>
      <c r="J98" s="34" t="s">
        <v>157</v>
      </c>
      <c r="K98" s="26" t="s">
        <v>123</v>
      </c>
      <c r="L98" s="18" t="s">
        <v>146</v>
      </c>
      <c r="M98" s="15"/>
      <c r="N98" s="15"/>
      <c r="O98" s="15"/>
      <c r="P98" s="15"/>
      <c r="Q98" s="51">
        <v>428844</v>
      </c>
      <c r="R98" s="51">
        <v>152974.22</v>
      </c>
      <c r="S98" s="36">
        <v>428844</v>
      </c>
      <c r="T98" s="36">
        <v>555455</v>
      </c>
      <c r="U98" s="36">
        <v>555455</v>
      </c>
      <c r="V98" s="36">
        <v>555455</v>
      </c>
    </row>
    <row r="99" spans="1:22" s="47" customFormat="1" ht="72" customHeight="1" x14ac:dyDescent="0.25">
      <c r="A99" s="26"/>
      <c r="B99" s="26"/>
      <c r="C99" s="25" t="s">
        <v>105</v>
      </c>
      <c r="D99" s="25" t="s">
        <v>16</v>
      </c>
      <c r="E99" s="25" t="s">
        <v>43</v>
      </c>
      <c r="F99" s="25" t="s">
        <v>128</v>
      </c>
      <c r="G99" s="25" t="s">
        <v>131</v>
      </c>
      <c r="H99" s="25" t="s">
        <v>59</v>
      </c>
      <c r="I99" s="25" t="s">
        <v>62</v>
      </c>
      <c r="J99" s="25" t="s">
        <v>157</v>
      </c>
      <c r="K99" s="45" t="s">
        <v>124</v>
      </c>
      <c r="L99" s="27" t="s">
        <v>106</v>
      </c>
      <c r="M99" s="46"/>
      <c r="N99" s="46"/>
      <c r="O99" s="46"/>
      <c r="P99" s="46"/>
      <c r="Q99" s="1">
        <v>11405988</v>
      </c>
      <c r="R99" s="1">
        <v>2372000</v>
      </c>
      <c r="S99" s="20">
        <v>11405988</v>
      </c>
      <c r="T99" s="20"/>
      <c r="U99" s="20"/>
      <c r="V99" s="20"/>
    </row>
    <row r="100" spans="1:22" ht="63" x14ac:dyDescent="0.25">
      <c r="A100" s="12"/>
      <c r="B100" s="12"/>
      <c r="C100" s="34" t="s">
        <v>105</v>
      </c>
      <c r="D100" s="34" t="s">
        <v>16</v>
      </c>
      <c r="E100" s="34" t="s">
        <v>43</v>
      </c>
      <c r="F100" s="44" t="s">
        <v>128</v>
      </c>
      <c r="G100" s="44" t="s">
        <v>130</v>
      </c>
      <c r="H100" s="34" t="s">
        <v>59</v>
      </c>
      <c r="I100" s="34" t="s">
        <v>44</v>
      </c>
      <c r="J100" s="34" t="s">
        <v>157</v>
      </c>
      <c r="K100" s="16" t="s">
        <v>194</v>
      </c>
      <c r="L100" s="18" t="s">
        <v>106</v>
      </c>
      <c r="M100" s="15"/>
      <c r="N100" s="15"/>
      <c r="O100" s="15"/>
      <c r="P100" s="15"/>
      <c r="Q100" s="51">
        <v>517270</v>
      </c>
      <c r="R100" s="51">
        <v>426375</v>
      </c>
      <c r="S100" s="36">
        <v>517270</v>
      </c>
      <c r="T100" s="36"/>
      <c r="U100" s="36"/>
      <c r="V100" s="36"/>
    </row>
    <row r="101" spans="1:22" ht="1.5" customHeight="1" x14ac:dyDescent="0.25">
      <c r="A101" s="12"/>
      <c r="B101" s="12"/>
      <c r="C101" s="17" t="s">
        <v>105</v>
      </c>
      <c r="D101" s="17" t="s">
        <v>16</v>
      </c>
      <c r="E101" s="17" t="s">
        <v>43</v>
      </c>
      <c r="F101" s="25" t="s">
        <v>128</v>
      </c>
      <c r="G101" s="25" t="s">
        <v>56</v>
      </c>
      <c r="H101" s="17" t="s">
        <v>59</v>
      </c>
      <c r="I101" s="17" t="s">
        <v>44</v>
      </c>
      <c r="J101" s="17" t="s">
        <v>157</v>
      </c>
      <c r="K101" s="16" t="s">
        <v>120</v>
      </c>
      <c r="L101" s="18" t="s">
        <v>106</v>
      </c>
      <c r="M101" s="15"/>
      <c r="N101" s="15"/>
      <c r="O101" s="15"/>
      <c r="P101" s="15"/>
      <c r="Q101" s="51"/>
      <c r="R101" s="51"/>
      <c r="S101" s="36"/>
      <c r="T101" s="36"/>
      <c r="U101" s="36"/>
      <c r="V101" s="36"/>
    </row>
    <row r="102" spans="1:22" ht="52.5" customHeight="1" x14ac:dyDescent="0.25">
      <c r="A102" s="16"/>
      <c r="B102" s="16"/>
      <c r="C102" s="17" t="s">
        <v>105</v>
      </c>
      <c r="D102" s="17" t="s">
        <v>16</v>
      </c>
      <c r="E102" s="17" t="s">
        <v>43</v>
      </c>
      <c r="F102" s="25" t="s">
        <v>128</v>
      </c>
      <c r="G102" s="25" t="s">
        <v>57</v>
      </c>
      <c r="H102" s="17" t="s">
        <v>59</v>
      </c>
      <c r="I102" s="17" t="s">
        <v>44</v>
      </c>
      <c r="J102" s="17" t="s">
        <v>157</v>
      </c>
      <c r="K102" s="26" t="s">
        <v>129</v>
      </c>
      <c r="L102" s="18" t="s">
        <v>106</v>
      </c>
      <c r="M102" s="19"/>
      <c r="N102" s="19"/>
      <c r="O102" s="19"/>
      <c r="P102" s="19"/>
      <c r="Q102" s="1">
        <v>767</v>
      </c>
      <c r="R102" s="1">
        <v>767</v>
      </c>
      <c r="S102" s="20">
        <v>767</v>
      </c>
      <c r="T102" s="20">
        <v>2374</v>
      </c>
      <c r="U102" s="20">
        <v>2465</v>
      </c>
      <c r="V102" s="20">
        <v>21547</v>
      </c>
    </row>
    <row r="103" spans="1:22" ht="1.5" customHeight="1" x14ac:dyDescent="0.25">
      <c r="A103" s="16"/>
      <c r="B103" s="16"/>
      <c r="C103" s="17"/>
      <c r="D103" s="17"/>
      <c r="E103" s="17"/>
      <c r="F103" s="25"/>
      <c r="G103" s="25"/>
      <c r="H103" s="17"/>
      <c r="I103" s="17"/>
      <c r="J103" s="17"/>
      <c r="K103" s="26"/>
      <c r="L103" s="18"/>
      <c r="M103" s="19"/>
      <c r="N103" s="19"/>
      <c r="O103" s="19"/>
      <c r="P103" s="19"/>
      <c r="Q103" s="1"/>
      <c r="R103" s="1"/>
      <c r="S103" s="20"/>
      <c r="T103" s="20"/>
      <c r="U103" s="20"/>
      <c r="V103" s="20"/>
    </row>
    <row r="104" spans="1:22" ht="57.6" customHeight="1" x14ac:dyDescent="0.25">
      <c r="A104" s="16"/>
      <c r="B104" s="12" t="s">
        <v>95</v>
      </c>
      <c r="C104" s="13"/>
      <c r="D104" s="13" t="s">
        <v>16</v>
      </c>
      <c r="E104" s="13" t="s">
        <v>43</v>
      </c>
      <c r="F104" s="23" t="s">
        <v>96</v>
      </c>
      <c r="G104" s="23" t="s">
        <v>62</v>
      </c>
      <c r="H104" s="13" t="s">
        <v>88</v>
      </c>
      <c r="I104" s="13" t="s">
        <v>44</v>
      </c>
      <c r="J104" s="13" t="s">
        <v>157</v>
      </c>
      <c r="K104" s="12"/>
      <c r="L104" s="12"/>
      <c r="M104" s="12"/>
      <c r="N104" s="12"/>
      <c r="O104" s="12"/>
      <c r="P104" s="12"/>
      <c r="Q104" s="52">
        <f>Q105+Q106+Q108+Q109+Q111+Q117</f>
        <v>7880205.3499999996</v>
      </c>
      <c r="R104" s="52">
        <f>R105+R106+R108+R109+R111+R117</f>
        <v>6175643.4399999995</v>
      </c>
      <c r="S104" s="52">
        <f>S105+S106+S108+S109+S111+S117</f>
        <v>7880205.3499999996</v>
      </c>
      <c r="T104" s="14">
        <f>T105+T109+T111</f>
        <v>6845557.5999999996</v>
      </c>
      <c r="U104" s="14">
        <f>U105+U109+U111</f>
        <v>6883470.5999999996</v>
      </c>
      <c r="V104" s="14">
        <f>V105+V109+V111</f>
        <v>7021213.3499999996</v>
      </c>
    </row>
    <row r="105" spans="1:22" ht="111.6" customHeight="1" x14ac:dyDescent="0.25">
      <c r="A105" s="12" t="s">
        <v>89</v>
      </c>
      <c r="B105" s="16"/>
      <c r="C105" s="17" t="s">
        <v>105</v>
      </c>
      <c r="D105" s="17" t="s">
        <v>16</v>
      </c>
      <c r="E105" s="17" t="s">
        <v>43</v>
      </c>
      <c r="F105" s="25" t="s">
        <v>96</v>
      </c>
      <c r="G105" s="25" t="s">
        <v>125</v>
      </c>
      <c r="H105" s="17" t="s">
        <v>59</v>
      </c>
      <c r="I105" s="17" t="s">
        <v>44</v>
      </c>
      <c r="J105" s="17" t="s">
        <v>157</v>
      </c>
      <c r="K105" s="26" t="s">
        <v>197</v>
      </c>
      <c r="L105" s="18" t="s">
        <v>106</v>
      </c>
      <c r="M105" s="46"/>
      <c r="N105" s="46"/>
      <c r="O105" s="46"/>
      <c r="P105" s="46"/>
      <c r="Q105" s="20">
        <v>1662812</v>
      </c>
      <c r="R105" s="20">
        <v>1155868.95</v>
      </c>
      <c r="S105" s="20">
        <v>1662812</v>
      </c>
      <c r="T105" s="20">
        <v>1772537</v>
      </c>
      <c r="U105" s="20">
        <v>1810450</v>
      </c>
      <c r="V105" s="20">
        <v>1850021</v>
      </c>
    </row>
    <row r="106" spans="1:22" ht="85.5" customHeight="1" x14ac:dyDescent="0.25">
      <c r="A106" s="12"/>
      <c r="B106" s="16"/>
      <c r="C106" s="17" t="s">
        <v>105</v>
      </c>
      <c r="D106" s="17" t="s">
        <v>16</v>
      </c>
      <c r="E106" s="17" t="s">
        <v>43</v>
      </c>
      <c r="F106" s="25" t="s">
        <v>132</v>
      </c>
      <c r="G106" s="25" t="s">
        <v>116</v>
      </c>
      <c r="H106" s="17" t="s">
        <v>59</v>
      </c>
      <c r="I106" s="17" t="s">
        <v>44</v>
      </c>
      <c r="J106" s="17" t="s">
        <v>157</v>
      </c>
      <c r="K106" s="26" t="s">
        <v>154</v>
      </c>
      <c r="L106" s="18" t="s">
        <v>106</v>
      </c>
      <c r="M106" s="46"/>
      <c r="N106" s="46"/>
      <c r="O106" s="46"/>
      <c r="P106" s="46"/>
      <c r="Q106" s="20">
        <v>287372.21999999997</v>
      </c>
      <c r="R106" s="20">
        <v>215529.18</v>
      </c>
      <c r="S106" s="20">
        <v>287372.21999999997</v>
      </c>
      <c r="T106" s="20"/>
      <c r="U106" s="20"/>
      <c r="V106" s="20"/>
    </row>
    <row r="107" spans="1:22" ht="0.75" customHeight="1" x14ac:dyDescent="0.25">
      <c r="A107" s="12"/>
      <c r="B107" s="16"/>
      <c r="C107" s="17" t="s">
        <v>112</v>
      </c>
      <c r="D107" s="17" t="s">
        <v>16</v>
      </c>
      <c r="E107" s="17" t="s">
        <v>43</v>
      </c>
      <c r="F107" s="25" t="s">
        <v>132</v>
      </c>
      <c r="G107" s="25" t="s">
        <v>116</v>
      </c>
      <c r="H107" s="17" t="s">
        <v>59</v>
      </c>
      <c r="I107" s="17" t="s">
        <v>44</v>
      </c>
      <c r="J107" s="17" t="s">
        <v>157</v>
      </c>
      <c r="K107" s="26" t="s">
        <v>154</v>
      </c>
      <c r="L107" s="18"/>
      <c r="M107" s="46"/>
      <c r="N107" s="46"/>
      <c r="O107" s="46"/>
      <c r="P107" s="46"/>
      <c r="Q107" s="50"/>
      <c r="R107" s="20"/>
      <c r="S107" s="20"/>
      <c r="T107" s="20"/>
      <c r="U107" s="20"/>
      <c r="V107" s="20"/>
    </row>
    <row r="108" spans="1:22" ht="73.5" customHeight="1" x14ac:dyDescent="0.25">
      <c r="A108" s="12"/>
      <c r="B108" s="16"/>
      <c r="C108" s="17" t="s">
        <v>112</v>
      </c>
      <c r="D108" s="17" t="s">
        <v>16</v>
      </c>
      <c r="E108" s="17" t="s">
        <v>43</v>
      </c>
      <c r="F108" s="25" t="s">
        <v>132</v>
      </c>
      <c r="G108" s="25" t="s">
        <v>116</v>
      </c>
      <c r="H108" s="17" t="s">
        <v>59</v>
      </c>
      <c r="I108" s="17" t="s">
        <v>44</v>
      </c>
      <c r="J108" s="17" t="s">
        <v>157</v>
      </c>
      <c r="K108" s="26" t="s">
        <v>154</v>
      </c>
      <c r="L108" s="18" t="s">
        <v>106</v>
      </c>
      <c r="M108" s="46"/>
      <c r="N108" s="46"/>
      <c r="O108" s="46"/>
      <c r="P108" s="46"/>
      <c r="Q108" s="1">
        <v>579745</v>
      </c>
      <c r="R108" s="20">
        <v>579745</v>
      </c>
      <c r="S108" s="20">
        <v>579745</v>
      </c>
      <c r="T108" s="20"/>
      <c r="U108" s="20"/>
      <c r="V108" s="20"/>
    </row>
    <row r="109" spans="1:22" ht="100.5" customHeight="1" x14ac:dyDescent="0.25">
      <c r="A109" s="16"/>
      <c r="B109" s="16"/>
      <c r="C109" s="17" t="s">
        <v>145</v>
      </c>
      <c r="D109" s="17" t="s">
        <v>16</v>
      </c>
      <c r="E109" s="17" t="s">
        <v>43</v>
      </c>
      <c r="F109" s="25" t="s">
        <v>191</v>
      </c>
      <c r="G109" s="25" t="s">
        <v>192</v>
      </c>
      <c r="H109" s="17" t="s">
        <v>59</v>
      </c>
      <c r="I109" s="17" t="s">
        <v>44</v>
      </c>
      <c r="J109" s="17" t="s">
        <v>157</v>
      </c>
      <c r="K109" s="26" t="s">
        <v>193</v>
      </c>
      <c r="L109" s="18" t="s">
        <v>146</v>
      </c>
      <c r="M109" s="46"/>
      <c r="N109" s="46"/>
      <c r="O109" s="46"/>
      <c r="P109" s="46"/>
      <c r="Q109" s="20">
        <v>4869480</v>
      </c>
      <c r="R109" s="20">
        <v>3856871.88</v>
      </c>
      <c r="S109" s="20">
        <v>4869480</v>
      </c>
      <c r="T109" s="20">
        <v>4609080</v>
      </c>
      <c r="U109" s="20">
        <v>4609080</v>
      </c>
      <c r="V109" s="20">
        <v>4609080</v>
      </c>
    </row>
    <row r="110" spans="1:22" ht="1.5" hidden="1" customHeight="1" x14ac:dyDescent="0.25">
      <c r="A110" s="16"/>
      <c r="B110" s="12" t="s">
        <v>126</v>
      </c>
      <c r="C110" s="13"/>
      <c r="D110" s="13" t="s">
        <v>16</v>
      </c>
      <c r="E110" s="13" t="s">
        <v>33</v>
      </c>
      <c r="F110" s="23" t="s">
        <v>43</v>
      </c>
      <c r="G110" s="23" t="s">
        <v>62</v>
      </c>
      <c r="H110" s="13" t="s">
        <v>43</v>
      </c>
      <c r="I110" s="13" t="s">
        <v>62</v>
      </c>
      <c r="J110" s="13" t="s">
        <v>157</v>
      </c>
      <c r="K110" s="12" t="s">
        <v>126</v>
      </c>
      <c r="L110" s="18" t="s">
        <v>114</v>
      </c>
      <c r="M110" s="12"/>
      <c r="N110" s="12"/>
      <c r="O110" s="12"/>
      <c r="P110" s="12"/>
      <c r="Q110" s="14"/>
      <c r="R110" s="37"/>
      <c r="S110" s="37"/>
      <c r="T110" s="14"/>
      <c r="U110" s="14"/>
      <c r="V110" s="14"/>
    </row>
    <row r="111" spans="1:22" ht="88.5" customHeight="1" x14ac:dyDescent="0.25">
      <c r="A111" s="16"/>
      <c r="B111" s="12"/>
      <c r="C111" s="34" t="s">
        <v>145</v>
      </c>
      <c r="D111" s="34" t="s">
        <v>16</v>
      </c>
      <c r="E111" s="34" t="s">
        <v>43</v>
      </c>
      <c r="F111" s="44" t="s">
        <v>191</v>
      </c>
      <c r="G111" s="44" t="s">
        <v>227</v>
      </c>
      <c r="H111" s="34" t="s">
        <v>59</v>
      </c>
      <c r="I111" s="34" t="s">
        <v>44</v>
      </c>
      <c r="J111" s="34" t="s">
        <v>157</v>
      </c>
      <c r="K111" s="35" t="s">
        <v>228</v>
      </c>
      <c r="L111" s="18" t="s">
        <v>146</v>
      </c>
      <c r="M111" s="12"/>
      <c r="N111" s="12"/>
      <c r="O111" s="12"/>
      <c r="P111" s="12"/>
      <c r="Q111" s="36">
        <v>470626.13</v>
      </c>
      <c r="R111" s="36">
        <v>357458.43</v>
      </c>
      <c r="S111" s="36">
        <v>470626.13</v>
      </c>
      <c r="T111" s="36">
        <v>463940.6</v>
      </c>
      <c r="U111" s="36">
        <v>463940.6</v>
      </c>
      <c r="V111" s="36">
        <v>562112.35</v>
      </c>
    </row>
    <row r="112" spans="1:22" ht="1.5" customHeight="1" x14ac:dyDescent="0.25">
      <c r="A112" s="16"/>
      <c r="B112" s="12"/>
      <c r="C112" s="34"/>
      <c r="D112" s="34"/>
      <c r="E112" s="34"/>
      <c r="F112" s="44"/>
      <c r="G112" s="44"/>
      <c r="H112" s="34"/>
      <c r="I112" s="34"/>
      <c r="J112" s="34"/>
      <c r="K112" s="12" t="s">
        <v>210</v>
      </c>
      <c r="L112" s="18"/>
      <c r="M112" s="12"/>
      <c r="N112" s="12"/>
      <c r="O112" s="12"/>
      <c r="P112" s="12"/>
      <c r="Q112" s="36"/>
      <c r="R112" s="36"/>
      <c r="S112" s="36"/>
      <c r="T112" s="14"/>
      <c r="U112" s="14"/>
      <c r="V112" s="14"/>
    </row>
    <row r="113" spans="1:22" ht="52.5" hidden="1" customHeight="1" x14ac:dyDescent="0.25">
      <c r="A113" s="16"/>
      <c r="B113" s="12"/>
      <c r="C113" s="34" t="s">
        <v>105</v>
      </c>
      <c r="D113" s="34" t="s">
        <v>212</v>
      </c>
      <c r="E113" s="34" t="s">
        <v>32</v>
      </c>
      <c r="F113" s="44" t="s">
        <v>195</v>
      </c>
      <c r="G113" s="44" t="s">
        <v>48</v>
      </c>
      <c r="H113" s="34" t="s">
        <v>59</v>
      </c>
      <c r="I113" s="34" t="s">
        <v>44</v>
      </c>
      <c r="J113" s="34" t="s">
        <v>157</v>
      </c>
      <c r="K113" s="35" t="s">
        <v>211</v>
      </c>
      <c r="L113" s="18" t="s">
        <v>106</v>
      </c>
      <c r="M113" s="12"/>
      <c r="N113" s="12"/>
      <c r="O113" s="12"/>
      <c r="P113" s="12"/>
      <c r="Q113" s="36"/>
      <c r="R113" s="36"/>
      <c r="S113" s="36"/>
      <c r="T113" s="14"/>
      <c r="U113" s="14"/>
      <c r="V113" s="14"/>
    </row>
    <row r="114" spans="1:22" ht="52.5" hidden="1" customHeight="1" x14ac:dyDescent="0.25">
      <c r="A114" s="16"/>
      <c r="B114" s="12"/>
      <c r="C114" s="34"/>
      <c r="D114" s="34"/>
      <c r="E114" s="34"/>
      <c r="F114" s="44"/>
      <c r="G114" s="44"/>
      <c r="H114" s="34"/>
      <c r="I114" s="34"/>
      <c r="J114" s="34"/>
      <c r="K114" s="12" t="s">
        <v>213</v>
      </c>
      <c r="L114" s="18"/>
      <c r="M114" s="12"/>
      <c r="N114" s="12"/>
      <c r="O114" s="12"/>
      <c r="P114" s="12"/>
      <c r="Q114" s="36"/>
      <c r="R114" s="36"/>
      <c r="S114" s="36"/>
      <c r="T114" s="14"/>
      <c r="U114" s="14"/>
      <c r="V114" s="14"/>
    </row>
    <row r="115" spans="1:22" ht="52.5" hidden="1" customHeight="1" x14ac:dyDescent="0.25">
      <c r="A115" s="16"/>
      <c r="B115" s="12"/>
      <c r="C115" s="34" t="s">
        <v>145</v>
      </c>
      <c r="D115" s="34" t="s">
        <v>16</v>
      </c>
      <c r="E115" s="34" t="s">
        <v>33</v>
      </c>
      <c r="F115" s="44" t="s">
        <v>195</v>
      </c>
      <c r="G115" s="44" t="s">
        <v>48</v>
      </c>
      <c r="H115" s="34" t="s">
        <v>59</v>
      </c>
      <c r="I115" s="34" t="s">
        <v>44</v>
      </c>
      <c r="J115" s="34" t="s">
        <v>157</v>
      </c>
      <c r="K115" s="35" t="s">
        <v>126</v>
      </c>
      <c r="L115" s="18" t="s">
        <v>146</v>
      </c>
      <c r="M115" s="12"/>
      <c r="N115" s="12"/>
      <c r="O115" s="12"/>
      <c r="P115" s="12"/>
      <c r="Q115" s="36"/>
      <c r="R115" s="36"/>
      <c r="S115" s="36"/>
      <c r="T115" s="14"/>
      <c r="U115" s="14"/>
      <c r="V115" s="14"/>
    </row>
    <row r="116" spans="1:22" ht="52.5" hidden="1" customHeight="1" x14ac:dyDescent="0.25">
      <c r="A116" s="16"/>
      <c r="B116" s="12"/>
      <c r="C116" s="34"/>
      <c r="D116" s="34"/>
      <c r="E116" s="34"/>
      <c r="F116" s="44"/>
      <c r="G116" s="44"/>
      <c r="H116" s="34"/>
      <c r="I116" s="34"/>
      <c r="J116" s="34"/>
      <c r="K116" s="35"/>
      <c r="L116" s="18"/>
      <c r="M116" s="12"/>
      <c r="N116" s="12"/>
      <c r="O116" s="12"/>
      <c r="P116" s="12"/>
      <c r="Q116" s="36"/>
      <c r="R116" s="36"/>
      <c r="S116" s="36"/>
      <c r="T116" s="14"/>
      <c r="U116" s="14"/>
      <c r="V116" s="14"/>
    </row>
    <row r="117" spans="1:22" ht="52.5" customHeight="1" x14ac:dyDescent="0.25">
      <c r="A117" s="16"/>
      <c r="B117" s="12"/>
      <c r="C117" s="34" t="s">
        <v>140</v>
      </c>
      <c r="D117" s="34" t="s">
        <v>16</v>
      </c>
      <c r="E117" s="34" t="s">
        <v>43</v>
      </c>
      <c r="F117" s="44" t="s">
        <v>132</v>
      </c>
      <c r="G117" s="44" t="s">
        <v>116</v>
      </c>
      <c r="H117" s="34" t="s">
        <v>59</v>
      </c>
      <c r="I117" s="34" t="s">
        <v>44</v>
      </c>
      <c r="J117" s="34" t="s">
        <v>157</v>
      </c>
      <c r="K117" s="35" t="s">
        <v>154</v>
      </c>
      <c r="L117" s="18" t="s">
        <v>147</v>
      </c>
      <c r="M117" s="12"/>
      <c r="N117" s="12"/>
      <c r="O117" s="12"/>
      <c r="P117" s="12"/>
      <c r="Q117" s="36">
        <v>10170</v>
      </c>
      <c r="R117" s="36">
        <v>10170</v>
      </c>
      <c r="S117" s="36">
        <v>10170</v>
      </c>
      <c r="T117" s="14"/>
      <c r="U117" s="14"/>
      <c r="V117" s="14"/>
    </row>
    <row r="118" spans="1:22" ht="30.75" customHeight="1" x14ac:dyDescent="0.25">
      <c r="A118" s="12" t="s">
        <v>97</v>
      </c>
      <c r="B118" s="8" t="s">
        <v>98</v>
      </c>
      <c r="C118" s="9"/>
      <c r="D118" s="9"/>
      <c r="E118" s="9"/>
      <c r="F118" s="48"/>
      <c r="G118" s="48"/>
      <c r="H118" s="9"/>
      <c r="I118" s="9"/>
      <c r="J118" s="9"/>
      <c r="K118" s="8"/>
      <c r="L118" s="11"/>
      <c r="M118" s="8"/>
      <c r="N118" s="8"/>
      <c r="O118" s="8"/>
      <c r="P118" s="8"/>
      <c r="Q118" s="10">
        <f t="shared" ref="Q118:V118" si="9">Q8+Q68</f>
        <v>215650830.57999998</v>
      </c>
      <c r="R118" s="10">
        <f t="shared" si="9"/>
        <v>157656154.57999998</v>
      </c>
      <c r="S118" s="10">
        <f t="shared" si="9"/>
        <v>210516580.83999997</v>
      </c>
      <c r="T118" s="10">
        <f t="shared" si="9"/>
        <v>230347994.79999998</v>
      </c>
      <c r="U118" s="10">
        <f t="shared" si="9"/>
        <v>231794309.97</v>
      </c>
      <c r="V118" s="10">
        <f t="shared" si="9"/>
        <v>316730012.94</v>
      </c>
    </row>
    <row r="119" spans="1:22" x14ac:dyDescent="0.25">
      <c r="A119" s="8"/>
      <c r="Q119" s="49"/>
      <c r="T119" s="47"/>
      <c r="U119" s="47"/>
      <c r="V119" s="47"/>
    </row>
    <row r="122" spans="1:22" x14ac:dyDescent="0.25">
      <c r="S122" s="2" t="s">
        <v>196</v>
      </c>
    </row>
  </sheetData>
  <mergeCells count="16"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  <mergeCell ref="B4:B6"/>
    <mergeCell ref="C4:J4"/>
    <mergeCell ref="K4:K6"/>
    <mergeCell ref="L4:L6"/>
    <mergeCell ref="M4:P5"/>
    <mergeCell ref="Q4:Q6"/>
  </mergeCells>
  <pageMargins left="0" right="0" top="0.43307086614173229" bottom="0.31496062992125984" header="0.19685039370078741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 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2023-11-15T06:43:05Z</dcterms:created>
  <dcterms:modified xsi:type="dcterms:W3CDTF">2023-11-15T06:43:21Z</dcterms:modified>
</cp:coreProperties>
</file>