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calcPr calcId="145621"/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6" i="1"/>
  <c r="G96" i="1" l="1"/>
  <c r="G86" i="1"/>
  <c r="G89" i="1"/>
  <c r="G55" i="1"/>
  <c r="G81" i="1"/>
  <c r="G76" i="1"/>
  <c r="G72" i="1" l="1"/>
  <c r="G52" i="1"/>
  <c r="G45" i="1"/>
  <c r="G6" i="1"/>
  <c r="H41" i="1"/>
  <c r="H43" i="1"/>
  <c r="H40" i="1"/>
  <c r="H39" i="1"/>
  <c r="H38" i="1"/>
  <c r="G50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45" i="1"/>
  <c r="H46" i="1"/>
  <c r="H47" i="1"/>
  <c r="H48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6" i="1"/>
  <c r="D52" i="1" l="1"/>
  <c r="D55" i="1"/>
  <c r="D81" i="1"/>
  <c r="D76" i="1"/>
  <c r="D72" i="1"/>
  <c r="D50" i="1" l="1"/>
  <c r="D45" i="1"/>
  <c r="D6" i="1" l="1"/>
  <c r="C50" i="1" l="1"/>
  <c r="C45" i="1"/>
  <c r="C6" i="1"/>
  <c r="D89" i="1" l="1"/>
  <c r="C89" i="1"/>
  <c r="C86" i="1" s="1"/>
  <c r="C96" i="1" s="1"/>
  <c r="D86" i="1" l="1"/>
  <c r="D96" i="1" l="1"/>
</calcChain>
</file>

<file path=xl/sharedStrings.xml><?xml version="1.0" encoding="utf-8"?>
<sst xmlns="http://schemas.openxmlformats.org/spreadsheetml/2006/main" count="137" uniqueCount="107">
  <si>
    <t>рублей</t>
  </si>
  <si>
    <t>Наименование</t>
  </si>
  <si>
    <t>1</t>
  </si>
  <si>
    <t>Реализация полномочий органов местного самоуправления Жирятинского муниципального района Брянской области (2022-2024 годы)</t>
  </si>
  <si>
    <t>Обеспечение эффективной деятельности главы исполнительно-распорядительного органа муниципального образования и администрации района</t>
  </si>
  <si>
    <t>Руководство и управление в сфере установленных функций органов местного самоуправления</t>
  </si>
  <si>
    <t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</si>
  <si>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Многофункциональные центры предоставления государственных и муниципальных услуг</t>
  </si>
  <si>
    <t>Противодействие злоупотреблению наркотиками и их незаконному обороту</t>
  </si>
  <si>
    <t>Повышение энергетической эффективности и обеспечение энергосбережения</t>
  </si>
  <si>
    <t>Эксплуатация и содержание имущества казны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</si>
  <si>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</si>
  <si>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Единые дежурно-диспетчерские службы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</si>
  <si>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</si>
  <si>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</si>
  <si>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</si>
  <si>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>Дорожное хозяйство (дорожные фонды)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</si>
  <si>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</si>
  <si>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Подготовка объектов ЖКХ к зиме</t>
  </si>
  <si>
    <t>Осуществление отдельных полномочий в сфере образования (предоставление мер социальной поддержки педагогическим работникам и специалистам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области)</t>
  </si>
  <si>
    <t>Повышение доступности и качества предоставления дополнительного образования детей</t>
  </si>
  <si>
    <t>Организации дополнительного образования</t>
  </si>
  <si>
    <t>Мероприятия по работе с семьей, детьми и молодежью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</si>
  <si>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</si>
  <si>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Библиотеки</t>
  </si>
  <si>
    <t>Дворцы и дома культуры, клубы, выставочные залы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</si>
  <si>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</si>
  <si>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Реализация государственной политики в сфере защиты прав детей, в том числе детей-сирот и детей, оставшихся без попечения родителей</t>
  </si>
  <si>
    <t>Подпрограмма "Обеспечение жильем молодых семей в Брянской области " государственной программы "Социальная и демографическая политика Брянской области"</t>
  </si>
  <si>
    <t>Мероприятия в сфере социальной и демографической политики</t>
  </si>
  <si>
    <t>Профилактика безнадзорности и правонарушений несовершеннолетних</t>
  </si>
  <si>
    <t>Мероприятия по развитию физической культуры и спорта</t>
  </si>
  <si>
    <t>Выплаты пенсии за выслугу лет лицам, замещавшим должности муниципальной службы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</si>
  <si>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</si>
  <si>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Приобретение специализированной техники для предприятий жилищно-коммунального комплекса</t>
  </si>
  <si>
    <t>Приведение в нормативное состояние и оборудование системами обеспечения безопасности объектов транспортной инфраструктуры автомобильного транспорта</t>
  </si>
  <si>
    <t>Мероприятия в сфере охраны окружающей среды</t>
  </si>
  <si>
    <t>Управление муниципальными финансами Жирятинского муниципального района Брянской области (2022-2024 годы)</t>
  </si>
  <si>
    <t>Межбюджетные трансферты общего характера бюджетам бюджетной системы Российской Федерации</t>
  </si>
  <si>
    <t>Реализация государственных полномочий Брянской области по расчету и предоставлению дотаций на выравнивание бюджетной обеспеченности поселений</t>
  </si>
  <si>
    <t>Поддержка мер по обеспечению сбалансированности бюджетов поселений</t>
  </si>
  <si>
    <t>Развитие образования Жирятинского муниципального района Брянской области (2022 -2024 годы)</t>
  </si>
  <si>
    <t>Региональный проект "Патриотическое воспитание граждан Российской Федерации (Брянская область)"</t>
  </si>
  <si>
    <t>Реализация государственной политики в сфере образования на территории Жирятинского района</t>
  </si>
  <si>
    <t>Учреждения, обеспечивающие деятельность органов местного самоуправления и муниципальных учреждений</t>
  </si>
  <si>
    <t>Повышение доступности и качества предоставления дошкольного, общего и дополнительного образования детей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</si>
  <si>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</si>
  <si>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</si>
  <si>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Дошкольные образовательные организации</t>
  </si>
  <si>
    <t>Общеобразовательные организации</t>
  </si>
  <si>
    <t>Учреждения психолого-медико-социального сопровождения</t>
  </si>
  <si>
    <t>Организация питания в образовательных организациях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</si>
  <si>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</si>
  <si>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Модернизация школьных столовых муниципальных общеобразовательных организаций Брянской области</t>
  </si>
  <si>
    <t>Замена оконных блоков муниципальных образовательных организаций Брянской области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</si>
  <si>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</si>
  <si>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Приведение в соответствии с брендбуком "Точки роста" помещений муниципальных общеобразовательных организаций</t>
  </si>
  <si>
    <t>Отдельные мероприятия по развитию спорта</t>
  </si>
  <si>
    <t>Развитие материально-технической базы муниципальных образовательных организаций в сфере физической культуры и спорта</t>
  </si>
  <si>
    <t>Обеспечение функционирования модели персонифицированного финансирования дополнительного образования детей</t>
  </si>
  <si>
    <t>Реализация мероприятий молодежной политики</t>
  </si>
  <si>
    <t>Повышение безопасности дорожного движения</t>
  </si>
  <si>
    <t>Мероприятия по проведению оздоровительной кампании детей</t>
  </si>
  <si>
    <t>Другие вопросы в области образования</t>
  </si>
  <si>
    <t>Организация и проведение олимпиад, выставок, конкурсов, конференций и других общественных мероприятий</t>
  </si>
  <si>
    <t>Мероприятия по комплексной безопасности муниципальных учреждений</t>
  </si>
  <si>
    <t>Создание доступной среды для граждан-инвалидов</t>
  </si>
  <si>
    <t>Управление муниципальным имуществом Жирятинского муниципального района Брянской области (2022-2024 годы)</t>
  </si>
  <si>
    <t>Региональный проект "Вовлечение в оборот и комплексная мелиорация земель сельскохозяйственного назначения (Брянская область)"</t>
  </si>
  <si>
    <t>Управление муниципальным имуществом</t>
  </si>
  <si>
    <t>Оценка имущества, признание прав и регулирование отношений муниципальной собственности</t>
  </si>
  <si>
    <t>Мероприятия по землеустройству и землепользованию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</si>
  <si>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</si>
  <si>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</si>
  <si>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Создание и содержание запасов (резерва) материальных ресурсов муниципального образования в целях гражданской обороны и ликвидации чрезвычайных ситуаций</t>
  </si>
  <si>
    <t>ИТОГО:</t>
  </si>
  <si>
    <t>Исполнение мероприятий муниципальных целевых программ за период с 01.01.2022 по 31.12.2022 года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</si>
  <si>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</si>
  <si>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</si>
  <si>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</si>
  <si>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Исполнено в 2022 г.</t>
  </si>
  <si>
    <t>% выполнения</t>
  </si>
  <si>
    <t>Исполнено в 2021 г.</t>
  </si>
  <si>
    <t>Темп роста к 2021 году,%</t>
  </si>
  <si>
    <t>Реализация мероприятий по  поэтапному внедрению  Всероссийского физкультурно-спортивного комплекса "Готов к труду и обороне" (ГТО)</t>
  </si>
  <si>
    <t>Социальные выплаты лицам, удостоенным звания почетного гражданина муниципального образования</t>
  </si>
  <si>
    <t>Государственная поддержка отрасли культуры за счет средств резервного фонда Правительства Российской Федерации</t>
  </si>
  <si>
    <t>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</si>
  <si>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</t>
  </si>
  <si>
    <t>Субсидии на государственную поддержку отрасли культуры (Федеральный проект "Творческие люди") (государственная поддержка лучших сельских учреждений культуры)</t>
  </si>
  <si>
    <t>Субвенции на проведение Всероссийской переписи населения 2020 года</t>
  </si>
  <si>
    <t>в 8,6 раза</t>
  </si>
  <si>
    <t>в 4,5 раза</t>
  </si>
  <si>
    <t>Капитальный ремонт кровель муниципальных образовательных организаций Брянской области</t>
  </si>
  <si>
    <t>Сумма                                      на 2022 год                                        Решение  от 14.12.2021 № 6-179 (первоначальный)</t>
  </si>
  <si>
    <t>Причины отклонения от первоначального плана</t>
  </si>
  <si>
    <t xml:space="preserve"> Расходы произведены исходя из фактической потребности</t>
  </si>
  <si>
    <t>Увеличение  расходов сложилось в связи с дополнительным увеличением субвенции из областного бюджета</t>
  </si>
  <si>
    <t>Объявленные  аукционы не состоялись, т.к. не были поданы заявки на участие в аукционах</t>
  </si>
  <si>
    <t xml:space="preserve">Увеличение расходов сложилось в связи с увеличением затрат на перевозку пассажиров автомобильным пассажирским транспортом по муниципальным маршрутам регулярных перевозок. </t>
  </si>
  <si>
    <t>Утверждение ассигнований не в полном объеме от потребности</t>
  </si>
  <si>
    <t>Расходы произведены исходя из фактической потребности</t>
  </si>
  <si>
    <t>Расходы произведены исходя из фактической потребности, в связи с уменьшением числа получателей выплаты</t>
  </si>
  <si>
    <t>Увеличение ассигнований в связи с необходимостью перечисления прочих межбюджетных трансфертов общего характера бюджетам сельским поселениям</t>
  </si>
  <si>
    <t>Увеличение  расходов сложилось в связи с выделение субсидии из областного бюджета</t>
  </si>
  <si>
    <t>Утверждение ассигнований не в полном объеме от потребности, выделение субсидии из областного бюджета</t>
  </si>
  <si>
    <t xml:space="preserve">Утверждено на 2022 год Решение от 26.12.2022 г. №6-259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</si>
</sst>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Times New Roman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 wrapText="1"/>
    </xf>
  </cellStyleXfs>
  <cellXfs count="62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right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4" fillId="0" borderId="8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Fill="1" applyBorder="1" applyAlignment="1">
      <alignment horizontal="left" vertical="center" wrapText="1"/>
    </xf>
    <xf numFmtId="4" fontId="3" fillId="0" borderId="9" xfId="0" applyNumberFormat="1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horizontal="right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left" vertical="center" wrapText="1"/>
    </xf>
    <xf numFmtId="4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top" wrapText="1"/>
    </xf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7"/>
  <sheetViews>
    <sheetView tabSelected="1" view="pageBreakPreview" zoomScale="87" zoomScaleNormal="74" zoomScaleSheetLayoutView="87" workbookViewId="0">
      <selection activeCell="F6" sqref="F6"/>
    </sheetView>
  </sheetViews>
  <sheetFormatPr defaultRowHeight="12.75" x14ac:dyDescent="0.2"/>
  <cols>
    <col min="1" max="1" width="31" customWidth="1"/>
    <col min="2" max="2" width="19.83203125" customWidth="1"/>
    <col min="3" max="3" width="19.1640625" customWidth="1"/>
    <col min="4" max="4" width="17.6640625" customWidth="1"/>
    <col min="5" max="5" width="16" customWidth="1"/>
    <col min="6" max="6" width="36.6640625" customWidth="1"/>
    <col min="7" max="7" width="16" customWidth="1"/>
    <col min="8" max="8" width="14.5" customWidth="1"/>
  </cols>
  <sheetData>
    <row r="2" spans="1:8" ht="58.5" customHeight="1" x14ac:dyDescent="0.2">
      <c r="A2" s="61" t="s">
        <v>76</v>
      </c>
      <c r="B2" s="61"/>
      <c r="C2" s="61"/>
      <c r="D2" s="61"/>
      <c r="E2" s="61"/>
      <c r="F2" s="61"/>
      <c r="G2" s="61"/>
      <c r="H2" s="61"/>
    </row>
    <row r="3" spans="1:8" ht="15" customHeight="1" x14ac:dyDescent="0.2">
      <c r="A3" s="60" t="s">
        <v>0</v>
      </c>
      <c r="B3" s="60"/>
      <c r="C3" s="60"/>
      <c r="D3" s="60"/>
      <c r="E3" s="60"/>
      <c r="F3" s="60"/>
      <c r="G3" s="60"/>
      <c r="H3" s="60"/>
    </row>
    <row r="4" spans="1:8" ht="91.5" customHeight="1" x14ac:dyDescent="0.2">
      <c r="A4" s="1" t="s">
        <v>1</v>
      </c>
      <c r="B4" s="1" t="s">
        <v>94</v>
      </c>
      <c r="C4" s="1" t="s">
        <v>106</v>
      </c>
      <c r="D4" s="1" t="s">
        <v>80</v>
      </c>
      <c r="E4" s="46" t="s">
        <v>81</v>
      </c>
      <c r="F4" s="2" t="s">
        <v>95</v>
      </c>
      <c r="G4" s="1" t="s">
        <v>82</v>
      </c>
      <c r="H4" s="59" t="s">
        <v>83</v>
      </c>
    </row>
    <row r="5" spans="1:8" ht="14.45" customHeight="1" x14ac:dyDescent="0.2">
      <c r="A5" s="1" t="s">
        <v>2</v>
      </c>
      <c r="B5" s="1">
        <v>2</v>
      </c>
      <c r="C5" s="1">
        <v>3</v>
      </c>
      <c r="D5" s="2">
        <v>4</v>
      </c>
      <c r="E5" s="3">
        <v>5</v>
      </c>
      <c r="F5" s="33">
        <v>6</v>
      </c>
      <c r="G5" s="3">
        <v>7</v>
      </c>
      <c r="H5" s="4">
        <v>8</v>
      </c>
    </row>
    <row r="6" spans="1:8" ht="102.75" customHeight="1" x14ac:dyDescent="0.2">
      <c r="A6" s="5" t="s">
        <v>3</v>
      </c>
      <c r="B6" s="14">
        <v>76480372.349999994</v>
      </c>
      <c r="C6" s="6">
        <f>SUM(C7:C37)</f>
        <v>80290976.370000005</v>
      </c>
      <c r="D6" s="6">
        <f>SUM(D7:D37)</f>
        <v>77728062.389999986</v>
      </c>
      <c r="E6" s="24">
        <f>D6/B6*100</f>
        <v>101.6313859381988</v>
      </c>
      <c r="F6" s="7"/>
      <c r="G6" s="34">
        <f>SUM(G7:G44)</f>
        <v>70928833.900000006</v>
      </c>
      <c r="H6" s="18">
        <f>D6/G6*100</f>
        <v>109.58598656730487</v>
      </c>
    </row>
    <row r="7" spans="1:8" ht="106.5" customHeight="1" x14ac:dyDescent="0.2">
      <c r="A7" s="5" t="s">
        <v>4</v>
      </c>
      <c r="B7" s="47">
        <v>14986493</v>
      </c>
      <c r="C7" s="8">
        <v>15306285</v>
      </c>
      <c r="D7" s="9">
        <v>15080429.800000001</v>
      </c>
      <c r="E7" s="24">
        <f t="shared" ref="E7:E70" si="0">D7/B7*100</f>
        <v>100.62680975462372</v>
      </c>
      <c r="F7" s="7"/>
      <c r="G7" s="35">
        <v>14722076.800000001</v>
      </c>
      <c r="H7" s="18">
        <f t="shared" ref="H7:H78" si="1">D7/G7*100</f>
        <v>102.43411989264992</v>
      </c>
    </row>
    <row r="8" spans="1:8" ht="103.5" customHeight="1" x14ac:dyDescent="0.2">
      <c r="A8" s="5" t="s">
        <v>6</v>
      </c>
      <c r="B8" s="47">
        <v>1044560</v>
      </c>
      <c r="C8" s="8">
        <v>1044560</v>
      </c>
      <c r="D8" s="9">
        <v>1044324.56</v>
      </c>
      <c r="E8" s="24">
        <f t="shared" si="0"/>
        <v>99.977460366087158</v>
      </c>
      <c r="F8" s="7"/>
      <c r="G8" s="35">
        <v>952488.38</v>
      </c>
      <c r="H8" s="18">
        <f t="shared" si="1"/>
        <v>109.6417113246043</v>
      </c>
    </row>
    <row r="9" spans="1:8" ht="54" customHeight="1" x14ac:dyDescent="0.2">
      <c r="A9" s="5" t="s">
        <v>7</v>
      </c>
      <c r="B9" s="47">
        <v>1910479</v>
      </c>
      <c r="C9" s="8">
        <v>1930479</v>
      </c>
      <c r="D9" s="9">
        <v>1929745.79</v>
      </c>
      <c r="E9" s="24">
        <f t="shared" si="0"/>
        <v>101.00847954884613</v>
      </c>
      <c r="F9" s="7"/>
      <c r="G9" s="35">
        <v>1847722.12</v>
      </c>
      <c r="H9" s="18">
        <f t="shared" si="1"/>
        <v>104.43917779151771</v>
      </c>
    </row>
    <row r="10" spans="1:8" ht="48.95" customHeight="1" x14ac:dyDescent="0.2">
      <c r="A10" s="5" t="s">
        <v>8</v>
      </c>
      <c r="B10" s="47">
        <v>10000</v>
      </c>
      <c r="C10" s="8">
        <v>10000</v>
      </c>
      <c r="D10" s="9">
        <v>10000</v>
      </c>
      <c r="E10" s="24">
        <f t="shared" si="0"/>
        <v>100</v>
      </c>
      <c r="F10" s="7"/>
      <c r="G10" s="35">
        <v>10000</v>
      </c>
      <c r="H10" s="18">
        <f t="shared" si="1"/>
        <v>100</v>
      </c>
    </row>
    <row r="11" spans="1:8" ht="60.75" customHeight="1" x14ac:dyDescent="0.2">
      <c r="A11" s="5" t="s">
        <v>9</v>
      </c>
      <c r="B11" s="47">
        <v>10000</v>
      </c>
      <c r="C11" s="8">
        <v>10000</v>
      </c>
      <c r="D11" s="9">
        <v>9689.51</v>
      </c>
      <c r="E11" s="24">
        <f t="shared" si="0"/>
        <v>96.895099999999999</v>
      </c>
      <c r="F11" s="7"/>
      <c r="G11" s="35">
        <v>8372.73</v>
      </c>
      <c r="H11" s="18">
        <f t="shared" si="1"/>
        <v>115.72700899228808</v>
      </c>
    </row>
    <row r="12" spans="1:8" ht="63" customHeight="1" x14ac:dyDescent="0.2">
      <c r="A12" s="5" t="s">
        <v>10</v>
      </c>
      <c r="B12" s="47">
        <v>452318</v>
      </c>
      <c r="C12" s="8">
        <v>337122</v>
      </c>
      <c r="D12" s="9">
        <v>322056.94</v>
      </c>
      <c r="E12" s="24">
        <f t="shared" si="0"/>
        <v>71.201442348082537</v>
      </c>
      <c r="F12" s="57" t="s">
        <v>96</v>
      </c>
      <c r="G12" s="35">
        <v>780403.58</v>
      </c>
      <c r="H12" s="18">
        <f t="shared" si="1"/>
        <v>41.267998796212595</v>
      </c>
    </row>
    <row r="13" spans="1:8" ht="96.75" customHeight="1" x14ac:dyDescent="0.2">
      <c r="A13" s="5" t="s">
        <v>11</v>
      </c>
      <c r="B13" s="47">
        <v>665677</v>
      </c>
      <c r="C13" s="8">
        <v>704310.78</v>
      </c>
      <c r="D13" s="8">
        <v>704310.78</v>
      </c>
      <c r="E13" s="24">
        <f t="shared" si="0"/>
        <v>105.80368256677038</v>
      </c>
      <c r="F13" s="57" t="s">
        <v>97</v>
      </c>
      <c r="G13" s="35">
        <v>636548</v>
      </c>
      <c r="H13" s="18">
        <f t="shared" si="1"/>
        <v>110.64535274637576</v>
      </c>
    </row>
    <row r="14" spans="1:8" ht="54.75" customHeight="1" x14ac:dyDescent="0.2">
      <c r="A14" s="5" t="s">
        <v>12</v>
      </c>
      <c r="B14" s="47">
        <v>3454784</v>
      </c>
      <c r="C14" s="8">
        <v>3627720</v>
      </c>
      <c r="D14" s="9">
        <v>3626175.02</v>
      </c>
      <c r="E14" s="24">
        <f t="shared" si="0"/>
        <v>104.9609764315222</v>
      </c>
      <c r="F14" s="7"/>
      <c r="G14" s="35">
        <v>3380052.65</v>
      </c>
      <c r="H14" s="18">
        <f t="shared" si="1"/>
        <v>107.28161349794358</v>
      </c>
    </row>
    <row r="15" spans="1:8" ht="90.75" customHeight="1" x14ac:dyDescent="0.2">
      <c r="A15" s="5" t="s">
        <v>13</v>
      </c>
      <c r="B15" s="47">
        <v>10000</v>
      </c>
      <c r="C15" s="8">
        <v>10000</v>
      </c>
      <c r="D15" s="9">
        <v>9999.65</v>
      </c>
      <c r="E15" s="24">
        <f t="shared" si="0"/>
        <v>99.996499999999997</v>
      </c>
      <c r="F15" s="7"/>
      <c r="G15" s="35">
        <v>0</v>
      </c>
      <c r="H15" s="18" t="e">
        <f t="shared" si="1"/>
        <v>#DIV/0!</v>
      </c>
    </row>
    <row r="16" spans="1:8" ht="136.5" customHeight="1" x14ac:dyDescent="0.2">
      <c r="A16" s="5" t="s">
        <v>14</v>
      </c>
      <c r="B16" s="14">
        <v>32684.3</v>
      </c>
      <c r="C16" s="8">
        <v>63871.55</v>
      </c>
      <c r="D16" s="9">
        <v>0</v>
      </c>
      <c r="E16" s="24">
        <f t="shared" si="0"/>
        <v>0</v>
      </c>
      <c r="F16" s="57" t="s">
        <v>98</v>
      </c>
      <c r="G16" s="35">
        <v>0</v>
      </c>
      <c r="H16" s="18" t="e">
        <f t="shared" si="1"/>
        <v>#DIV/0!</v>
      </c>
    </row>
    <row r="17" spans="1:8" ht="99" customHeight="1" x14ac:dyDescent="0.2">
      <c r="A17" s="5" t="s">
        <v>15</v>
      </c>
      <c r="B17" s="47">
        <v>292800</v>
      </c>
      <c r="C17" s="8">
        <v>355000</v>
      </c>
      <c r="D17" s="9">
        <v>355000</v>
      </c>
      <c r="E17" s="24">
        <f t="shared" si="0"/>
        <v>121.24316939890711</v>
      </c>
      <c r="F17" s="57" t="s">
        <v>99</v>
      </c>
      <c r="G17" s="35">
        <v>314618</v>
      </c>
      <c r="H17" s="18">
        <f t="shared" si="1"/>
        <v>112.83524782434571</v>
      </c>
    </row>
    <row r="18" spans="1:8" ht="51" customHeight="1" x14ac:dyDescent="0.2">
      <c r="A18" s="5" t="s">
        <v>16</v>
      </c>
      <c r="B18" s="47">
        <v>15861794</v>
      </c>
      <c r="C18" s="8">
        <v>16808059.420000002</v>
      </c>
      <c r="D18" s="9">
        <v>16460847.619999999</v>
      </c>
      <c r="E18" s="24">
        <f t="shared" si="0"/>
        <v>103.77670785536617</v>
      </c>
      <c r="F18" s="7"/>
      <c r="G18" s="35">
        <v>19019504.789999999</v>
      </c>
      <c r="H18" s="18">
        <f t="shared" si="1"/>
        <v>86.547193535000559</v>
      </c>
    </row>
    <row r="19" spans="1:8" ht="49.5" customHeight="1" x14ac:dyDescent="0.2">
      <c r="A19" s="5" t="s">
        <v>17</v>
      </c>
      <c r="B19" s="47">
        <v>261090</v>
      </c>
      <c r="C19" s="8">
        <v>261090</v>
      </c>
      <c r="D19" s="9">
        <v>258467.12</v>
      </c>
      <c r="E19" s="24">
        <f t="shared" si="0"/>
        <v>98.995411543912056</v>
      </c>
      <c r="F19" s="7"/>
      <c r="G19" s="35">
        <v>235644</v>
      </c>
      <c r="H19" s="18">
        <f t="shared" si="1"/>
        <v>109.6854237748468</v>
      </c>
    </row>
    <row r="20" spans="1:8" ht="30.75" customHeight="1" x14ac:dyDescent="0.2">
      <c r="A20" s="5" t="s">
        <v>18</v>
      </c>
      <c r="B20" s="47">
        <v>2685000</v>
      </c>
      <c r="C20" s="8">
        <v>2753010</v>
      </c>
      <c r="D20" s="9">
        <v>2692099.87</v>
      </c>
      <c r="E20" s="24">
        <f t="shared" si="0"/>
        <v>100.26442718808195</v>
      </c>
      <c r="F20" s="7"/>
      <c r="G20" s="35">
        <v>312766</v>
      </c>
      <c r="H20" s="18" t="s">
        <v>91</v>
      </c>
    </row>
    <row r="21" spans="1:8" ht="176.45" customHeight="1" x14ac:dyDescent="0.2">
      <c r="A21" s="5" t="s">
        <v>19</v>
      </c>
      <c r="B21" s="47">
        <v>56400</v>
      </c>
      <c r="C21" s="8">
        <v>56400</v>
      </c>
      <c r="D21" s="9">
        <v>56400</v>
      </c>
      <c r="E21" s="24">
        <f t="shared" si="0"/>
        <v>100</v>
      </c>
      <c r="F21" s="7"/>
      <c r="G21" s="35">
        <v>56400</v>
      </c>
      <c r="H21" s="18">
        <f t="shared" si="1"/>
        <v>100</v>
      </c>
    </row>
    <row r="22" spans="1:8" ht="64.5" customHeight="1" x14ac:dyDescent="0.2">
      <c r="A22" s="5" t="s">
        <v>20</v>
      </c>
      <c r="B22" s="47">
        <v>3592872</v>
      </c>
      <c r="C22" s="8">
        <v>4615731</v>
      </c>
      <c r="D22" s="9">
        <v>4610836.1100000003</v>
      </c>
      <c r="E22" s="24">
        <f t="shared" si="0"/>
        <v>128.33287993560586</v>
      </c>
      <c r="F22" s="57" t="s">
        <v>100</v>
      </c>
      <c r="G22" s="35">
        <v>3178070.8</v>
      </c>
      <c r="H22" s="18">
        <f t="shared" si="1"/>
        <v>145.0828631634009</v>
      </c>
    </row>
    <row r="23" spans="1:8" ht="61.5" customHeight="1" x14ac:dyDescent="0.2">
      <c r="A23" s="5" t="s">
        <v>22</v>
      </c>
      <c r="B23" s="47">
        <v>16000</v>
      </c>
      <c r="C23" s="8">
        <v>16000</v>
      </c>
      <c r="D23" s="9">
        <v>12500</v>
      </c>
      <c r="E23" s="24">
        <f t="shared" si="0"/>
        <v>78.125</v>
      </c>
      <c r="F23" s="57" t="s">
        <v>101</v>
      </c>
      <c r="G23" s="35">
        <v>12000</v>
      </c>
      <c r="H23" s="18">
        <f t="shared" si="1"/>
        <v>104.16666666666667</v>
      </c>
    </row>
    <row r="24" spans="1:8" ht="108.75" customHeight="1" x14ac:dyDescent="0.2">
      <c r="A24" s="5" t="s">
        <v>23</v>
      </c>
      <c r="B24" s="47">
        <v>72000</v>
      </c>
      <c r="C24" s="8">
        <v>62100</v>
      </c>
      <c r="D24" s="9">
        <v>61500</v>
      </c>
      <c r="E24" s="24">
        <f t="shared" si="0"/>
        <v>85.416666666666657</v>
      </c>
      <c r="F24" s="57" t="s">
        <v>102</v>
      </c>
      <c r="G24" s="35">
        <v>63300</v>
      </c>
      <c r="H24" s="18">
        <f t="shared" si="1"/>
        <v>97.156398104265406</v>
      </c>
    </row>
    <row r="25" spans="1:8" ht="36" customHeight="1" x14ac:dyDescent="0.2">
      <c r="A25" s="5" t="s">
        <v>24</v>
      </c>
      <c r="B25" s="14">
        <v>3451260.05</v>
      </c>
      <c r="C25" s="8">
        <v>3395268.05</v>
      </c>
      <c r="D25" s="9">
        <v>3390741.82</v>
      </c>
      <c r="E25" s="24">
        <f t="shared" si="0"/>
        <v>98.24648884398033</v>
      </c>
      <c r="F25" s="57"/>
      <c r="G25" s="35">
        <v>3354508.08</v>
      </c>
      <c r="H25" s="18">
        <f t="shared" si="1"/>
        <v>101.08015062524458</v>
      </c>
    </row>
    <row r="26" spans="1:8" ht="63" customHeight="1" x14ac:dyDescent="0.2">
      <c r="A26" s="5" t="s">
        <v>25</v>
      </c>
      <c r="B26" s="47">
        <v>4092759</v>
      </c>
      <c r="C26" s="8">
        <v>4997244</v>
      </c>
      <c r="D26" s="9">
        <v>4953077.79</v>
      </c>
      <c r="E26" s="24">
        <f t="shared" si="0"/>
        <v>121.02050939231945</v>
      </c>
      <c r="F26" s="57" t="s">
        <v>100</v>
      </c>
      <c r="G26" s="35">
        <v>4143975.3</v>
      </c>
      <c r="H26" s="18">
        <f t="shared" si="1"/>
        <v>119.52479036252943</v>
      </c>
    </row>
    <row r="27" spans="1:8" ht="108" customHeight="1" x14ac:dyDescent="0.2">
      <c r="A27" s="5" t="s">
        <v>26</v>
      </c>
      <c r="B27" s="47">
        <v>4134322</v>
      </c>
      <c r="C27" s="8">
        <v>4134322</v>
      </c>
      <c r="D27" s="9">
        <v>3343170.11</v>
      </c>
      <c r="E27" s="24">
        <f t="shared" si="0"/>
        <v>80.863805721953923</v>
      </c>
      <c r="F27" s="57" t="s">
        <v>101</v>
      </c>
      <c r="G27" s="35">
        <v>3081204.17</v>
      </c>
      <c r="H27" s="18">
        <f t="shared" si="1"/>
        <v>108.5020636590921</v>
      </c>
    </row>
    <row r="28" spans="1:8" ht="96.75" customHeight="1" x14ac:dyDescent="0.2">
      <c r="A28" s="5" t="s">
        <v>27</v>
      </c>
      <c r="B28" s="47">
        <v>17286800</v>
      </c>
      <c r="C28" s="8">
        <v>14791314.57</v>
      </c>
      <c r="D28" s="9">
        <v>13953265.6</v>
      </c>
      <c r="E28" s="24">
        <f t="shared" si="0"/>
        <v>80.716301455445773</v>
      </c>
      <c r="F28" s="57" t="s">
        <v>102</v>
      </c>
      <c r="G28" s="35">
        <v>11231367.09</v>
      </c>
      <c r="H28" s="18">
        <f t="shared" si="1"/>
        <v>124.23479250734739</v>
      </c>
    </row>
    <row r="29" spans="1:8" ht="123.75" customHeight="1" x14ac:dyDescent="0.2">
      <c r="A29" s="5" t="s">
        <v>28</v>
      </c>
      <c r="B29" s="47">
        <v>787500</v>
      </c>
      <c r="C29" s="8">
        <v>787500</v>
      </c>
      <c r="D29" s="9">
        <v>787500</v>
      </c>
      <c r="E29" s="24">
        <f t="shared" si="0"/>
        <v>100</v>
      </c>
      <c r="F29" s="7"/>
      <c r="G29" s="35">
        <v>472500</v>
      </c>
      <c r="H29" s="18">
        <f t="shared" si="1"/>
        <v>166.66666666666669</v>
      </c>
    </row>
    <row r="30" spans="1:8" ht="48.75" customHeight="1" x14ac:dyDescent="0.2">
      <c r="A30" s="5" t="s">
        <v>29</v>
      </c>
      <c r="B30" s="47">
        <v>24000</v>
      </c>
      <c r="C30" s="8">
        <v>24000</v>
      </c>
      <c r="D30" s="9">
        <v>24000</v>
      </c>
      <c r="E30" s="24">
        <f t="shared" si="0"/>
        <v>100</v>
      </c>
      <c r="F30" s="7"/>
      <c r="G30" s="35">
        <v>23600</v>
      </c>
      <c r="H30" s="18">
        <f t="shared" si="1"/>
        <v>101.69491525423729</v>
      </c>
    </row>
    <row r="31" spans="1:8" ht="69.75" customHeight="1" x14ac:dyDescent="0.2">
      <c r="A31" s="5" t="s">
        <v>30</v>
      </c>
      <c r="B31" s="47">
        <v>13000</v>
      </c>
      <c r="C31" s="8">
        <v>13000</v>
      </c>
      <c r="D31" s="9">
        <v>12999.99</v>
      </c>
      <c r="E31" s="24">
        <f t="shared" si="0"/>
        <v>99.999923076923082</v>
      </c>
      <c r="F31" s="7"/>
      <c r="G31" s="35">
        <v>12024.95</v>
      </c>
      <c r="H31" s="18">
        <f t="shared" si="1"/>
        <v>108.10847446351129</v>
      </c>
    </row>
    <row r="32" spans="1:8" ht="53.25" customHeight="1" x14ac:dyDescent="0.2">
      <c r="A32" s="5" t="s">
        <v>31</v>
      </c>
      <c r="B32" s="47">
        <v>80000</v>
      </c>
      <c r="C32" s="8">
        <v>80000</v>
      </c>
      <c r="D32" s="9">
        <v>71995</v>
      </c>
      <c r="E32" s="24">
        <f t="shared" si="0"/>
        <v>89.993749999999991</v>
      </c>
      <c r="F32" s="57" t="s">
        <v>101</v>
      </c>
      <c r="G32" s="35">
        <v>67100</v>
      </c>
      <c r="H32" s="18">
        <f t="shared" si="1"/>
        <v>107.29508196721311</v>
      </c>
    </row>
    <row r="33" spans="1:8" ht="74.25" customHeight="1" x14ac:dyDescent="0.2">
      <c r="A33" s="5" t="s">
        <v>32</v>
      </c>
      <c r="B33" s="47">
        <v>1167153</v>
      </c>
      <c r="C33" s="8">
        <v>1167153</v>
      </c>
      <c r="D33" s="9">
        <v>1155904.06</v>
      </c>
      <c r="E33" s="24">
        <f t="shared" si="0"/>
        <v>99.036206906892247</v>
      </c>
      <c r="F33" s="7"/>
      <c r="G33" s="35">
        <v>1135942.06</v>
      </c>
      <c r="H33" s="18">
        <f t="shared" si="1"/>
        <v>101.75730793875172</v>
      </c>
    </row>
    <row r="34" spans="1:8" ht="120.75" customHeight="1" x14ac:dyDescent="0.2">
      <c r="A34" s="5" t="s">
        <v>33</v>
      </c>
      <c r="B34" s="47">
        <v>28627</v>
      </c>
      <c r="C34" s="8">
        <v>28627</v>
      </c>
      <c r="D34" s="9">
        <v>28627</v>
      </c>
      <c r="E34" s="24">
        <f t="shared" si="0"/>
        <v>100</v>
      </c>
      <c r="F34" s="7"/>
      <c r="G34" s="35">
        <v>0</v>
      </c>
      <c r="H34" s="18" t="e">
        <f t="shared" si="1"/>
        <v>#DIV/0!</v>
      </c>
    </row>
    <row r="35" spans="1:8" ht="102.75" customHeight="1" x14ac:dyDescent="0.2">
      <c r="A35" s="5" t="s">
        <v>34</v>
      </c>
      <c r="B35" s="5">
        <v>0</v>
      </c>
      <c r="C35" s="8">
        <v>2446809</v>
      </c>
      <c r="D35" s="9">
        <v>2384489.25</v>
      </c>
      <c r="E35" s="24" t="e">
        <f t="shared" si="0"/>
        <v>#DIV/0!</v>
      </c>
      <c r="F35" s="7"/>
      <c r="G35" s="35">
        <v>0</v>
      </c>
      <c r="H35" s="18" t="e">
        <f t="shared" si="1"/>
        <v>#DIV/0!</v>
      </c>
    </row>
    <row r="36" spans="1:8" ht="123" customHeight="1" x14ac:dyDescent="0.2">
      <c r="A36" s="5" t="s">
        <v>35</v>
      </c>
      <c r="B36" s="5">
        <v>0</v>
      </c>
      <c r="C36" s="8">
        <v>355000</v>
      </c>
      <c r="D36" s="9">
        <v>355000</v>
      </c>
      <c r="E36" s="24" t="e">
        <f t="shared" si="0"/>
        <v>#DIV/0!</v>
      </c>
      <c r="F36" s="7"/>
      <c r="G36" s="35">
        <v>0</v>
      </c>
      <c r="H36" s="18" t="e">
        <f t="shared" si="1"/>
        <v>#DIV/0!</v>
      </c>
    </row>
    <row r="37" spans="1:8" ht="32.25" customHeight="1" x14ac:dyDescent="0.2">
      <c r="A37" s="5" t="s">
        <v>36</v>
      </c>
      <c r="B37" s="5">
        <v>0</v>
      </c>
      <c r="C37" s="8">
        <v>99000</v>
      </c>
      <c r="D37" s="9">
        <v>22909</v>
      </c>
      <c r="E37" s="24" t="e">
        <f t="shared" si="0"/>
        <v>#DIV/0!</v>
      </c>
      <c r="F37" s="7"/>
      <c r="G37" s="35">
        <v>0</v>
      </c>
      <c r="H37" s="18" t="e">
        <f t="shared" si="1"/>
        <v>#DIV/0!</v>
      </c>
    </row>
    <row r="38" spans="1:8" ht="86.25" customHeight="1" x14ac:dyDescent="0.2">
      <c r="A38" s="5" t="s">
        <v>84</v>
      </c>
      <c r="B38" s="5">
        <v>0</v>
      </c>
      <c r="C38" s="8">
        <v>0</v>
      </c>
      <c r="D38" s="9">
        <v>0</v>
      </c>
      <c r="E38" s="24" t="e">
        <f t="shared" si="0"/>
        <v>#DIV/0!</v>
      </c>
      <c r="F38" s="7"/>
      <c r="G38" s="35">
        <v>10000</v>
      </c>
      <c r="H38" s="18">
        <f t="shared" si="1"/>
        <v>0</v>
      </c>
    </row>
    <row r="39" spans="1:8" ht="89.25" customHeight="1" x14ac:dyDescent="0.2">
      <c r="A39" s="5" t="s">
        <v>85</v>
      </c>
      <c r="B39" s="5">
        <v>0</v>
      </c>
      <c r="C39" s="8">
        <v>0</v>
      </c>
      <c r="D39" s="9">
        <v>0</v>
      </c>
      <c r="E39" s="24" t="e">
        <f t="shared" si="0"/>
        <v>#DIV/0!</v>
      </c>
      <c r="F39" s="7"/>
      <c r="G39" s="35">
        <v>21000</v>
      </c>
      <c r="H39" s="18">
        <f t="shared" si="1"/>
        <v>0</v>
      </c>
    </row>
    <row r="40" spans="1:8" ht="78" customHeight="1" x14ac:dyDescent="0.2">
      <c r="A40" s="29" t="s">
        <v>86</v>
      </c>
      <c r="B40" s="29">
        <v>0</v>
      </c>
      <c r="C40" s="48">
        <v>0</v>
      </c>
      <c r="D40" s="49">
        <v>0</v>
      </c>
      <c r="E40" s="24" t="e">
        <f t="shared" si="0"/>
        <v>#DIV/0!</v>
      </c>
      <c r="F40" s="25"/>
      <c r="G40" s="36">
        <v>45600</v>
      </c>
      <c r="H40" s="50">
        <f t="shared" si="1"/>
        <v>0</v>
      </c>
    </row>
    <row r="41" spans="1:8" ht="105.75" customHeight="1" x14ac:dyDescent="0.2">
      <c r="A41" s="31" t="s">
        <v>87</v>
      </c>
      <c r="B41" s="31">
        <v>0</v>
      </c>
      <c r="C41" s="19">
        <v>0</v>
      </c>
      <c r="D41" s="20">
        <v>0</v>
      </c>
      <c r="E41" s="24" t="e">
        <f t="shared" si="0"/>
        <v>#DIV/0!</v>
      </c>
      <c r="F41" s="19"/>
      <c r="G41" s="27">
        <v>531915</v>
      </c>
      <c r="H41" s="18">
        <f>D41/G41*100</f>
        <v>0</v>
      </c>
    </row>
    <row r="42" spans="1:8" ht="111" customHeight="1" x14ac:dyDescent="0.2">
      <c r="A42" s="32" t="s">
        <v>88</v>
      </c>
      <c r="B42" s="32">
        <v>0</v>
      </c>
      <c r="C42" s="19">
        <v>0</v>
      </c>
      <c r="D42" s="20">
        <v>0</v>
      </c>
      <c r="E42" s="24" t="e">
        <f t="shared" si="0"/>
        <v>#DIV/0!</v>
      </c>
      <c r="F42" s="19"/>
      <c r="G42" s="28">
        <v>1063830</v>
      </c>
      <c r="H42" s="18">
        <v>0</v>
      </c>
    </row>
    <row r="43" spans="1:8" ht="94.5" customHeight="1" x14ac:dyDescent="0.2">
      <c r="A43" s="32" t="s">
        <v>89</v>
      </c>
      <c r="B43" s="32">
        <v>0</v>
      </c>
      <c r="C43" s="19">
        <v>0</v>
      </c>
      <c r="D43" s="20">
        <v>0</v>
      </c>
      <c r="E43" s="24" t="e">
        <f t="shared" si="0"/>
        <v>#DIV/0!</v>
      </c>
      <c r="F43" s="19"/>
      <c r="G43" s="27">
        <v>109794</v>
      </c>
      <c r="H43" s="18">
        <f t="shared" si="1"/>
        <v>0</v>
      </c>
    </row>
    <row r="44" spans="1:8" ht="72.75" customHeight="1" x14ac:dyDescent="0.2">
      <c r="A44" s="32" t="s">
        <v>90</v>
      </c>
      <c r="B44" s="32">
        <v>0</v>
      </c>
      <c r="C44" s="19">
        <v>0</v>
      </c>
      <c r="D44" s="20">
        <v>0</v>
      </c>
      <c r="E44" s="24" t="e">
        <f t="shared" si="0"/>
        <v>#DIV/0!</v>
      </c>
      <c r="F44" s="19"/>
      <c r="G44" s="28">
        <v>94505.4</v>
      </c>
      <c r="H44" s="18">
        <v>0</v>
      </c>
    </row>
    <row r="45" spans="1:8" ht="80.099999999999994" customHeight="1" x14ac:dyDescent="0.2">
      <c r="A45" s="30" t="s">
        <v>37</v>
      </c>
      <c r="B45" s="54">
        <v>4390077</v>
      </c>
      <c r="C45" s="26">
        <f>C46+C47</f>
        <v>5757077</v>
      </c>
      <c r="D45" s="26">
        <f>D46+D47</f>
        <v>5751664.3200000003</v>
      </c>
      <c r="E45" s="24">
        <f t="shared" si="0"/>
        <v>131.01511249119321</v>
      </c>
      <c r="F45" s="52"/>
      <c r="G45" s="37">
        <f>G46+G47</f>
        <v>4679478.24</v>
      </c>
      <c r="H45" s="53">
        <f t="shared" si="1"/>
        <v>122.91251342585579</v>
      </c>
    </row>
    <row r="46" spans="1:8" ht="64.5" customHeight="1" x14ac:dyDescent="0.2">
      <c r="A46" s="5" t="s">
        <v>5</v>
      </c>
      <c r="B46" s="47">
        <v>4064077</v>
      </c>
      <c r="C46" s="8">
        <v>4064077</v>
      </c>
      <c r="D46" s="9">
        <v>4058664.32</v>
      </c>
      <c r="E46" s="24">
        <f t="shared" si="0"/>
        <v>99.866816499785799</v>
      </c>
      <c r="F46" s="7"/>
      <c r="G46" s="35">
        <v>4058478.24</v>
      </c>
      <c r="H46" s="18">
        <f t="shared" si="1"/>
        <v>100.00458496975951</v>
      </c>
    </row>
    <row r="47" spans="1:8" ht="81" customHeight="1" x14ac:dyDescent="0.2">
      <c r="A47" s="5" t="s">
        <v>38</v>
      </c>
      <c r="B47" s="47">
        <v>326000</v>
      </c>
      <c r="C47" s="8">
        <v>1693000</v>
      </c>
      <c r="D47" s="9">
        <v>1693000</v>
      </c>
      <c r="E47" s="24">
        <f t="shared" si="0"/>
        <v>519.32515337423308</v>
      </c>
      <c r="F47" s="57" t="s">
        <v>103</v>
      </c>
      <c r="G47" s="35">
        <v>621000</v>
      </c>
      <c r="H47" s="18">
        <f t="shared" si="1"/>
        <v>272.62479871175526</v>
      </c>
    </row>
    <row r="48" spans="1:8" ht="80.099999999999994" customHeight="1" x14ac:dyDescent="0.2">
      <c r="A48" s="10" t="s">
        <v>39</v>
      </c>
      <c r="B48" s="55">
        <v>326000</v>
      </c>
      <c r="C48" s="11">
        <v>326000</v>
      </c>
      <c r="D48" s="12">
        <v>326000</v>
      </c>
      <c r="E48" s="24">
        <f t="shared" si="0"/>
        <v>100</v>
      </c>
      <c r="F48" s="19"/>
      <c r="G48" s="38">
        <v>316000</v>
      </c>
      <c r="H48" s="18">
        <f t="shared" si="1"/>
        <v>103.16455696202532</v>
      </c>
    </row>
    <row r="49" spans="1:8" ht="48.95" customHeight="1" x14ac:dyDescent="0.2">
      <c r="A49" s="10" t="s">
        <v>40</v>
      </c>
      <c r="B49" s="10">
        <v>0</v>
      </c>
      <c r="C49" s="11">
        <v>1367000</v>
      </c>
      <c r="D49" s="12">
        <v>1367000</v>
      </c>
      <c r="E49" s="24" t="e">
        <f t="shared" si="0"/>
        <v>#DIV/0!</v>
      </c>
      <c r="F49" s="19"/>
      <c r="G49" s="38">
        <v>305000</v>
      </c>
      <c r="H49" s="18" t="s">
        <v>92</v>
      </c>
    </row>
    <row r="50" spans="1:8" ht="64.5" customHeight="1" x14ac:dyDescent="0.2">
      <c r="A50" s="5" t="s">
        <v>41</v>
      </c>
      <c r="B50" s="14">
        <v>119519721.28</v>
      </c>
      <c r="C50" s="6">
        <f>C51+C52+C55+C72+C75+C76+C80+C81</f>
        <v>130071646.25000001</v>
      </c>
      <c r="D50" s="13">
        <f>D51+D52+D55+D72+D75+D76+D80+D81</f>
        <v>129530844.37999998</v>
      </c>
      <c r="E50" s="24">
        <f t="shared" si="0"/>
        <v>108.37612654446107</v>
      </c>
      <c r="F50" s="7"/>
      <c r="G50" s="39">
        <f>G51+G52+G55+G72+G75+G76+G80+G81</f>
        <v>115916730.28</v>
      </c>
      <c r="H50" s="18">
        <f t="shared" si="1"/>
        <v>111.7447361283524</v>
      </c>
    </row>
    <row r="51" spans="1:8" ht="64.5" customHeight="1" x14ac:dyDescent="0.2">
      <c r="A51" s="5" t="s">
        <v>42</v>
      </c>
      <c r="B51" s="5">
        <v>0</v>
      </c>
      <c r="C51" s="8">
        <v>148698.82</v>
      </c>
      <c r="D51" s="9">
        <v>148698.82</v>
      </c>
      <c r="E51" s="24" t="e">
        <f t="shared" si="0"/>
        <v>#DIV/0!</v>
      </c>
      <c r="F51" s="7"/>
      <c r="G51" s="35">
        <v>0</v>
      </c>
      <c r="H51" s="18" t="e">
        <f t="shared" si="1"/>
        <v>#DIV/0!</v>
      </c>
    </row>
    <row r="52" spans="1:8" ht="64.5" customHeight="1" x14ac:dyDescent="0.2">
      <c r="A52" s="5" t="s">
        <v>43</v>
      </c>
      <c r="B52" s="14">
        <v>15115794.550000001</v>
      </c>
      <c r="C52" s="8">
        <v>16632678.550000001</v>
      </c>
      <c r="D52" s="9">
        <f>D53+D54</f>
        <v>16561521.529999999</v>
      </c>
      <c r="E52" s="24">
        <f t="shared" si="0"/>
        <v>109.56434658606813</v>
      </c>
      <c r="F52" s="57" t="s">
        <v>100</v>
      </c>
      <c r="G52" s="40">
        <f>G53+G54</f>
        <v>15352746.310000001</v>
      </c>
      <c r="H52" s="18">
        <f t="shared" si="1"/>
        <v>107.87334849148561</v>
      </c>
    </row>
    <row r="53" spans="1:8" ht="48.95" customHeight="1" x14ac:dyDescent="0.2">
      <c r="A53" s="10" t="s">
        <v>5</v>
      </c>
      <c r="B53" s="55">
        <v>1021937</v>
      </c>
      <c r="C53" s="11">
        <v>1021937</v>
      </c>
      <c r="D53" s="12">
        <v>970790.09</v>
      </c>
      <c r="E53" s="24">
        <f t="shared" si="0"/>
        <v>94.995101459287596</v>
      </c>
      <c r="F53" s="57" t="s">
        <v>101</v>
      </c>
      <c r="G53" s="38">
        <v>983262.18</v>
      </c>
      <c r="H53" s="18">
        <f t="shared" si="1"/>
        <v>98.731560080954182</v>
      </c>
    </row>
    <row r="54" spans="1:8" ht="64.5" customHeight="1" x14ac:dyDescent="0.2">
      <c r="A54" s="10" t="s">
        <v>44</v>
      </c>
      <c r="B54" s="56">
        <v>14093857.550000001</v>
      </c>
      <c r="C54" s="11">
        <v>15610741.550000001</v>
      </c>
      <c r="D54" s="12">
        <v>15590731.439999999</v>
      </c>
      <c r="E54" s="24">
        <f t="shared" si="0"/>
        <v>110.62075364881206</v>
      </c>
      <c r="F54" s="57" t="s">
        <v>100</v>
      </c>
      <c r="G54" s="38">
        <v>14369484.130000001</v>
      </c>
      <c r="H54" s="18">
        <f t="shared" si="1"/>
        <v>108.49889459462452</v>
      </c>
    </row>
    <row r="55" spans="1:8" ht="80.099999999999994" customHeight="1" x14ac:dyDescent="0.2">
      <c r="A55" s="5" t="s">
        <v>45</v>
      </c>
      <c r="B55" s="14">
        <v>100264559.73</v>
      </c>
      <c r="C55" s="8">
        <v>107150636.01000001</v>
      </c>
      <c r="D55" s="9">
        <f>D56+D57+D58+D59+D60+D61+D62+D63+D64+D65+D66+D67+D68+D69+D70</f>
        <v>106723100.74999999</v>
      </c>
      <c r="E55" s="24">
        <f t="shared" si="0"/>
        <v>106.44149940656203</v>
      </c>
      <c r="F55" s="57" t="s">
        <v>100</v>
      </c>
      <c r="G55" s="40">
        <f>G56+G57+G58+G59+G60+G61+G62+G63+G64+G65+G66+G67+G68+G69+G70+G71</f>
        <v>95800466.579999998</v>
      </c>
      <c r="H55" s="18">
        <f t="shared" si="1"/>
        <v>111.40144151686238</v>
      </c>
    </row>
    <row r="56" spans="1:8" ht="176.45" customHeight="1" x14ac:dyDescent="0.2">
      <c r="A56" s="10" t="s">
        <v>77</v>
      </c>
      <c r="B56" s="55">
        <v>60588657</v>
      </c>
      <c r="C56" s="11">
        <v>60794359</v>
      </c>
      <c r="D56" s="12">
        <v>60793224.710000001</v>
      </c>
      <c r="E56" s="24">
        <f t="shared" si="0"/>
        <v>100.33763367621764</v>
      </c>
      <c r="F56" s="19"/>
      <c r="G56" s="41">
        <v>50028224.490000002</v>
      </c>
      <c r="H56" s="18">
        <f t="shared" si="1"/>
        <v>121.51785383099451</v>
      </c>
    </row>
    <row r="57" spans="1:8" ht="99.75" customHeight="1" x14ac:dyDescent="0.2">
      <c r="A57" s="10" t="s">
        <v>78</v>
      </c>
      <c r="B57" s="55">
        <v>14707099</v>
      </c>
      <c r="C57" s="11">
        <v>14872507</v>
      </c>
      <c r="D57" s="12">
        <v>14869041.779999999</v>
      </c>
      <c r="E57" s="24">
        <f t="shared" si="0"/>
        <v>101.10111980615619</v>
      </c>
      <c r="F57" s="19"/>
      <c r="G57" s="38">
        <v>12652327.4</v>
      </c>
      <c r="H57" s="18">
        <f t="shared" si="1"/>
        <v>117.5202103922793</v>
      </c>
    </row>
    <row r="58" spans="1:8" ht="176.45" customHeight="1" x14ac:dyDescent="0.2">
      <c r="A58" s="10" t="s">
        <v>79</v>
      </c>
      <c r="B58" s="55">
        <v>1795200</v>
      </c>
      <c r="C58" s="11">
        <v>1795200</v>
      </c>
      <c r="D58" s="12">
        <v>1688100</v>
      </c>
      <c r="E58" s="24">
        <f t="shared" si="0"/>
        <v>94.034090909090907</v>
      </c>
      <c r="F58" s="58" t="s">
        <v>102</v>
      </c>
      <c r="G58" s="38">
        <v>1739500</v>
      </c>
      <c r="H58" s="18">
        <f t="shared" si="1"/>
        <v>97.045127910319067</v>
      </c>
    </row>
    <row r="59" spans="1:8" ht="96.6" customHeight="1" x14ac:dyDescent="0.2">
      <c r="A59" s="10" t="s">
        <v>46</v>
      </c>
      <c r="B59" s="55">
        <v>382637</v>
      </c>
      <c r="C59" s="11">
        <v>391609</v>
      </c>
      <c r="D59" s="12">
        <v>182736.3</v>
      </c>
      <c r="E59" s="24">
        <f t="shared" si="0"/>
        <v>47.757090924296392</v>
      </c>
      <c r="F59" s="58" t="s">
        <v>102</v>
      </c>
      <c r="G59" s="38">
        <v>128400.65</v>
      </c>
      <c r="H59" s="18">
        <f t="shared" si="1"/>
        <v>142.31727020073498</v>
      </c>
    </row>
    <row r="60" spans="1:8" ht="96.6" customHeight="1" x14ac:dyDescent="0.2">
      <c r="A60" s="10" t="s">
        <v>47</v>
      </c>
      <c r="B60" s="55">
        <v>4999680</v>
      </c>
      <c r="C60" s="11">
        <v>4729680</v>
      </c>
      <c r="D60" s="12">
        <v>4691502.2</v>
      </c>
      <c r="E60" s="24">
        <f t="shared" si="0"/>
        <v>93.836049507168468</v>
      </c>
      <c r="F60" s="58" t="s">
        <v>101</v>
      </c>
      <c r="G60" s="38">
        <v>4868601.08</v>
      </c>
      <c r="H60" s="18">
        <f t="shared" si="1"/>
        <v>96.362427787983819</v>
      </c>
    </row>
    <row r="61" spans="1:8" ht="55.5" customHeight="1" x14ac:dyDescent="0.2">
      <c r="A61" s="10" t="s">
        <v>48</v>
      </c>
      <c r="B61" s="55">
        <v>1400639</v>
      </c>
      <c r="C61" s="11">
        <v>1575830</v>
      </c>
      <c r="D61" s="12">
        <v>1575827.12</v>
      </c>
      <c r="E61" s="24">
        <f t="shared" si="0"/>
        <v>112.50772825831639</v>
      </c>
      <c r="F61" s="58" t="s">
        <v>100</v>
      </c>
      <c r="G61" s="38">
        <v>1604292.01</v>
      </c>
      <c r="H61" s="18">
        <f t="shared" si="1"/>
        <v>98.225703935282965</v>
      </c>
    </row>
    <row r="62" spans="1:8" ht="46.5" customHeight="1" x14ac:dyDescent="0.2">
      <c r="A62" s="10" t="s">
        <v>49</v>
      </c>
      <c r="B62" s="55">
        <v>8285374</v>
      </c>
      <c r="C62" s="11">
        <v>13942678.279999999</v>
      </c>
      <c r="D62" s="12">
        <v>13939430.359999999</v>
      </c>
      <c r="E62" s="24">
        <f t="shared" si="0"/>
        <v>168.24141384565138</v>
      </c>
      <c r="F62" s="58" t="s">
        <v>100</v>
      </c>
      <c r="G62" s="38">
        <v>12928609.189999999</v>
      </c>
      <c r="H62" s="18">
        <f t="shared" si="1"/>
        <v>107.81848345127369</v>
      </c>
    </row>
    <row r="63" spans="1:8" ht="54.75" customHeight="1" x14ac:dyDescent="0.2">
      <c r="A63" s="10" t="s">
        <v>21</v>
      </c>
      <c r="B63" s="55">
        <v>1119078</v>
      </c>
      <c r="C63" s="11">
        <v>1133699</v>
      </c>
      <c r="D63" s="12">
        <v>1131536.6299999999</v>
      </c>
      <c r="E63" s="24">
        <f t="shared" si="0"/>
        <v>101.11329415822668</v>
      </c>
      <c r="F63" s="20"/>
      <c r="G63" s="41">
        <v>975737.89</v>
      </c>
      <c r="H63" s="22">
        <f t="shared" si="1"/>
        <v>115.96727375217537</v>
      </c>
    </row>
    <row r="64" spans="1:8" ht="51.75" customHeight="1" x14ac:dyDescent="0.2">
      <c r="A64" s="10" t="s">
        <v>50</v>
      </c>
      <c r="B64" s="55">
        <v>1880054</v>
      </c>
      <c r="C64" s="11">
        <v>1803932</v>
      </c>
      <c r="D64" s="12">
        <v>1740559.96</v>
      </c>
      <c r="E64" s="24">
        <f t="shared" si="0"/>
        <v>92.58031737386267</v>
      </c>
      <c r="F64" s="58" t="s">
        <v>101</v>
      </c>
      <c r="G64" s="38">
        <v>1753204.42</v>
      </c>
      <c r="H64" s="18">
        <f t="shared" si="1"/>
        <v>99.278780052356936</v>
      </c>
    </row>
    <row r="65" spans="1:8" ht="32.25" customHeight="1" x14ac:dyDescent="0.2">
      <c r="A65" s="10" t="s">
        <v>51</v>
      </c>
      <c r="B65" s="55">
        <v>699630</v>
      </c>
      <c r="C65" s="11">
        <v>699630</v>
      </c>
      <c r="D65" s="12">
        <v>699630</v>
      </c>
      <c r="E65" s="24">
        <f t="shared" si="0"/>
        <v>100</v>
      </c>
      <c r="F65" s="19"/>
      <c r="G65" s="38">
        <v>629373.68999999994</v>
      </c>
      <c r="H65" s="18">
        <f t="shared" si="1"/>
        <v>111.16289274818591</v>
      </c>
    </row>
    <row r="66" spans="1:8" ht="96.6" customHeight="1" x14ac:dyDescent="0.2">
      <c r="A66" s="10" t="s">
        <v>52</v>
      </c>
      <c r="B66" s="56">
        <v>1685386.18</v>
      </c>
      <c r="C66" s="11">
        <v>1685386.18</v>
      </c>
      <c r="D66" s="12">
        <v>1685386.16</v>
      </c>
      <c r="E66" s="24">
        <f t="shared" si="0"/>
        <v>99.999998813328347</v>
      </c>
      <c r="F66" s="19"/>
      <c r="G66" s="38">
        <v>1342459.49</v>
      </c>
      <c r="H66" s="18">
        <f t="shared" si="1"/>
        <v>125.54465684472906</v>
      </c>
    </row>
    <row r="67" spans="1:8" ht="64.5" customHeight="1" x14ac:dyDescent="0.2">
      <c r="A67" s="10" t="s">
        <v>53</v>
      </c>
      <c r="B67" s="10">
        <v>0</v>
      </c>
      <c r="C67" s="11">
        <v>1005000</v>
      </c>
      <c r="D67" s="12">
        <v>1005000</v>
      </c>
      <c r="E67" s="24" t="e">
        <f t="shared" si="0"/>
        <v>#DIV/0!</v>
      </c>
      <c r="F67" s="19"/>
      <c r="G67" s="38">
        <v>0</v>
      </c>
      <c r="H67" s="18" t="e">
        <f t="shared" si="1"/>
        <v>#DIV/0!</v>
      </c>
    </row>
    <row r="68" spans="1:8" ht="48.95" customHeight="1" x14ac:dyDescent="0.2">
      <c r="A68" s="10" t="s">
        <v>54</v>
      </c>
      <c r="B68" s="56">
        <v>2476175.54</v>
      </c>
      <c r="C68" s="11">
        <v>2476175.54</v>
      </c>
      <c r="D68" s="12">
        <v>2476175.5299999998</v>
      </c>
      <c r="E68" s="24">
        <f t="shared" si="0"/>
        <v>99.999999596151397</v>
      </c>
      <c r="F68" s="19"/>
      <c r="G68" s="38">
        <v>3067887.14</v>
      </c>
      <c r="H68" s="18">
        <f t="shared" si="1"/>
        <v>80.712732150896514</v>
      </c>
    </row>
    <row r="69" spans="1:8" ht="96.6" customHeight="1" x14ac:dyDescent="0.2">
      <c r="A69" s="10" t="s">
        <v>55</v>
      </c>
      <c r="B69" s="56">
        <v>78726.600000000006</v>
      </c>
      <c r="C69" s="11">
        <v>78726.600000000006</v>
      </c>
      <c r="D69" s="12">
        <v>78726.600000000006</v>
      </c>
      <c r="E69" s="24">
        <f t="shared" si="0"/>
        <v>100</v>
      </c>
      <c r="F69" s="20"/>
      <c r="G69" s="41">
        <v>59574.47</v>
      </c>
      <c r="H69" s="22">
        <f t="shared" si="1"/>
        <v>132.14821718095018</v>
      </c>
    </row>
    <row r="70" spans="1:8" ht="64.5" customHeight="1" x14ac:dyDescent="0.2">
      <c r="A70" s="10" t="s">
        <v>56</v>
      </c>
      <c r="B70" s="56">
        <v>166223.41</v>
      </c>
      <c r="C70" s="11">
        <v>166223.41</v>
      </c>
      <c r="D70" s="12">
        <v>166223.4</v>
      </c>
      <c r="E70" s="24">
        <f t="shared" si="0"/>
        <v>99.999993984000199</v>
      </c>
      <c r="F70" s="19"/>
      <c r="G70" s="42">
        <v>172699.66</v>
      </c>
      <c r="H70" s="18">
        <f t="shared" si="1"/>
        <v>96.249986826841464</v>
      </c>
    </row>
    <row r="71" spans="1:8" ht="64.5" customHeight="1" x14ac:dyDescent="0.2">
      <c r="A71" s="10" t="s">
        <v>93</v>
      </c>
      <c r="B71" s="10"/>
      <c r="C71" s="11"/>
      <c r="D71" s="23"/>
      <c r="E71" s="24" t="e">
        <f t="shared" ref="E71:E96" si="2">D71/B71*100</f>
        <v>#DIV/0!</v>
      </c>
      <c r="F71" s="19"/>
      <c r="G71" s="38">
        <v>3849575</v>
      </c>
      <c r="H71" s="18"/>
    </row>
    <row r="72" spans="1:8" ht="65.25" customHeight="1" x14ac:dyDescent="0.2">
      <c r="A72" s="5" t="s">
        <v>57</v>
      </c>
      <c r="B72" s="47">
        <v>763190</v>
      </c>
      <c r="C72" s="9">
        <v>1160304.8700000001</v>
      </c>
      <c r="D72" s="9">
        <f>D73+D74</f>
        <v>1160118.49</v>
      </c>
      <c r="E72" s="24">
        <f t="shared" si="2"/>
        <v>152.00913140895452</v>
      </c>
      <c r="F72" s="57" t="s">
        <v>105</v>
      </c>
      <c r="G72" s="43">
        <f>G73+G74</f>
        <v>515739.07</v>
      </c>
      <c r="H72" s="18">
        <f t="shared" si="1"/>
        <v>224.94291347754594</v>
      </c>
    </row>
    <row r="73" spans="1:8" ht="60.75" customHeight="1" x14ac:dyDescent="0.2">
      <c r="A73" s="10" t="s">
        <v>21</v>
      </c>
      <c r="B73" s="55">
        <v>759743</v>
      </c>
      <c r="C73" s="12">
        <v>1022007</v>
      </c>
      <c r="D73" s="12">
        <v>1021820.62</v>
      </c>
      <c r="E73" s="24">
        <f t="shared" si="2"/>
        <v>134.49556231515132</v>
      </c>
      <c r="F73" s="58" t="s">
        <v>100</v>
      </c>
      <c r="G73" s="38">
        <v>461006.09</v>
      </c>
      <c r="H73" s="18">
        <f t="shared" si="1"/>
        <v>221.65013481709099</v>
      </c>
    </row>
    <row r="74" spans="1:8" ht="80.099999999999994" customHeight="1" x14ac:dyDescent="0.2">
      <c r="A74" s="10" t="s">
        <v>58</v>
      </c>
      <c r="B74" s="55">
        <v>3447</v>
      </c>
      <c r="C74" s="12">
        <v>138297.87</v>
      </c>
      <c r="D74" s="12">
        <v>138297.87</v>
      </c>
      <c r="E74" s="24">
        <f t="shared" si="2"/>
        <v>4012.1227154046996</v>
      </c>
      <c r="F74" s="58" t="s">
        <v>104</v>
      </c>
      <c r="G74" s="38">
        <v>54732.98</v>
      </c>
      <c r="H74" s="18">
        <f t="shared" si="1"/>
        <v>252.67739852644601</v>
      </c>
    </row>
    <row r="75" spans="1:8" ht="80.099999999999994" customHeight="1" x14ac:dyDescent="0.2">
      <c r="A75" s="5" t="s">
        <v>59</v>
      </c>
      <c r="B75" s="47">
        <v>2501730</v>
      </c>
      <c r="C75" s="8">
        <v>3431821</v>
      </c>
      <c r="D75" s="9">
        <v>3389911.99</v>
      </c>
      <c r="E75" s="24">
        <f t="shared" si="2"/>
        <v>135.50271172348735</v>
      </c>
      <c r="F75" s="57" t="s">
        <v>100</v>
      </c>
      <c r="G75" s="35">
        <v>2582367.7599999998</v>
      </c>
      <c r="H75" s="18">
        <f t="shared" si="1"/>
        <v>131.27146499071847</v>
      </c>
    </row>
    <row r="76" spans="1:8" ht="32.25" customHeight="1" x14ac:dyDescent="0.2">
      <c r="A76" s="5" t="s">
        <v>60</v>
      </c>
      <c r="B76" s="47">
        <v>144877</v>
      </c>
      <c r="C76" s="8">
        <v>144877</v>
      </c>
      <c r="D76" s="9">
        <f>D77+D78+D79</f>
        <v>144869.4</v>
      </c>
      <c r="E76" s="24">
        <f t="shared" si="2"/>
        <v>99.994754170779345</v>
      </c>
      <c r="F76" s="7"/>
      <c r="G76" s="40">
        <f>G77+G78+G79</f>
        <v>142656.72</v>
      </c>
      <c r="H76" s="18">
        <f t="shared" si="1"/>
        <v>101.5510520640037</v>
      </c>
    </row>
    <row r="77" spans="1:8" ht="48.95" customHeight="1" x14ac:dyDescent="0.2">
      <c r="A77" s="10" t="s">
        <v>8</v>
      </c>
      <c r="B77" s="55">
        <v>5460</v>
      </c>
      <c r="C77" s="11">
        <v>5460</v>
      </c>
      <c r="D77" s="12">
        <v>5460</v>
      </c>
      <c r="E77" s="24">
        <f t="shared" si="2"/>
        <v>100</v>
      </c>
      <c r="F77" s="19"/>
      <c r="G77" s="38">
        <v>5460</v>
      </c>
      <c r="H77" s="18">
        <f t="shared" si="1"/>
        <v>100</v>
      </c>
    </row>
    <row r="78" spans="1:8" ht="51.75" customHeight="1" x14ac:dyDescent="0.2">
      <c r="A78" s="10" t="s">
        <v>61</v>
      </c>
      <c r="B78" s="10">
        <v>19417</v>
      </c>
      <c r="C78" s="11">
        <v>19417</v>
      </c>
      <c r="D78" s="12">
        <v>19410.04</v>
      </c>
      <c r="E78" s="24">
        <f t="shared" si="2"/>
        <v>99.964155121800488</v>
      </c>
      <c r="F78" s="19"/>
      <c r="G78" s="38">
        <v>17324.400000000001</v>
      </c>
      <c r="H78" s="18">
        <f t="shared" si="1"/>
        <v>112.03874304449215</v>
      </c>
    </row>
    <row r="79" spans="1:8" ht="32.25" customHeight="1" x14ac:dyDescent="0.2">
      <c r="A79" s="10" t="s">
        <v>22</v>
      </c>
      <c r="B79" s="55">
        <v>120000</v>
      </c>
      <c r="C79" s="11">
        <v>120000</v>
      </c>
      <c r="D79" s="12">
        <v>119999.36</v>
      </c>
      <c r="E79" s="24">
        <f t="shared" si="2"/>
        <v>99.999466666666663</v>
      </c>
      <c r="F79" s="19"/>
      <c r="G79" s="38">
        <v>119872.32000000001</v>
      </c>
      <c r="H79" s="18">
        <f t="shared" ref="H79:H96" si="3">D79/G79*100</f>
        <v>100.10597942877888</v>
      </c>
    </row>
    <row r="80" spans="1:8" ht="56.25" customHeight="1" x14ac:dyDescent="0.2">
      <c r="A80" s="5" t="s">
        <v>62</v>
      </c>
      <c r="B80" s="47">
        <v>267520</v>
      </c>
      <c r="C80" s="8">
        <v>267520</v>
      </c>
      <c r="D80" s="9">
        <v>267520</v>
      </c>
      <c r="E80" s="24">
        <f t="shared" si="2"/>
        <v>100</v>
      </c>
      <c r="F80" s="7"/>
      <c r="G80" s="35">
        <v>267520</v>
      </c>
      <c r="H80" s="18">
        <f t="shared" si="3"/>
        <v>100</v>
      </c>
    </row>
    <row r="81" spans="1:8" ht="32.25" customHeight="1" x14ac:dyDescent="0.2">
      <c r="A81" s="5" t="s">
        <v>63</v>
      </c>
      <c r="B81" s="47">
        <v>462050</v>
      </c>
      <c r="C81" s="8">
        <v>1135110</v>
      </c>
      <c r="D81" s="9">
        <f>D82+D83+D84+D85</f>
        <v>1135103.3999999999</v>
      </c>
      <c r="E81" s="24">
        <f t="shared" si="2"/>
        <v>245.66678930851634</v>
      </c>
      <c r="F81" s="57" t="s">
        <v>100</v>
      </c>
      <c r="G81" s="40">
        <f>G82+G83+G84+G85</f>
        <v>1255233.8400000001</v>
      </c>
      <c r="H81" s="18">
        <f t="shared" si="3"/>
        <v>90.429636600619361</v>
      </c>
    </row>
    <row r="82" spans="1:8" ht="64.5" customHeight="1" x14ac:dyDescent="0.2">
      <c r="A82" s="10" t="s">
        <v>64</v>
      </c>
      <c r="B82" s="55">
        <v>20000</v>
      </c>
      <c r="C82" s="11">
        <v>20000</v>
      </c>
      <c r="D82" s="12">
        <v>20000</v>
      </c>
      <c r="E82" s="24">
        <f t="shared" si="2"/>
        <v>100</v>
      </c>
      <c r="F82" s="19"/>
      <c r="G82" s="38">
        <v>20000</v>
      </c>
      <c r="H82" s="18">
        <f t="shared" si="3"/>
        <v>100</v>
      </c>
    </row>
    <row r="83" spans="1:8" ht="48.95" customHeight="1" x14ac:dyDescent="0.2">
      <c r="A83" s="10" t="s">
        <v>65</v>
      </c>
      <c r="B83" s="55">
        <v>400000</v>
      </c>
      <c r="C83" s="11">
        <v>1073060</v>
      </c>
      <c r="D83" s="12">
        <v>1073059.3999999999</v>
      </c>
      <c r="E83" s="24">
        <f t="shared" si="2"/>
        <v>268.26484999999997</v>
      </c>
      <c r="F83" s="58" t="s">
        <v>100</v>
      </c>
      <c r="G83" s="38">
        <v>1194074.8400000001</v>
      </c>
      <c r="H83" s="18">
        <f t="shared" si="3"/>
        <v>89.865338758833559</v>
      </c>
    </row>
    <row r="84" spans="1:8" ht="54.75" customHeight="1" x14ac:dyDescent="0.2">
      <c r="A84" s="10" t="s">
        <v>66</v>
      </c>
      <c r="B84" s="55">
        <v>22050</v>
      </c>
      <c r="C84" s="11">
        <v>22050</v>
      </c>
      <c r="D84" s="12">
        <v>22044</v>
      </c>
      <c r="E84" s="24">
        <f t="shared" si="2"/>
        <v>99.97278911564625</v>
      </c>
      <c r="F84" s="19"/>
      <c r="G84" s="38">
        <v>21159</v>
      </c>
      <c r="H84" s="18">
        <f t="shared" si="3"/>
        <v>104.18261732596059</v>
      </c>
    </row>
    <row r="85" spans="1:8" ht="48.95" customHeight="1" x14ac:dyDescent="0.2">
      <c r="A85" s="10" t="s">
        <v>9</v>
      </c>
      <c r="B85" s="55">
        <v>20000</v>
      </c>
      <c r="C85" s="11">
        <v>20000</v>
      </c>
      <c r="D85" s="12">
        <v>20000</v>
      </c>
      <c r="E85" s="24">
        <f t="shared" si="2"/>
        <v>100</v>
      </c>
      <c r="F85" s="19"/>
      <c r="G85" s="38">
        <v>20000</v>
      </c>
      <c r="H85" s="18">
        <f t="shared" si="3"/>
        <v>100</v>
      </c>
    </row>
    <row r="86" spans="1:8" ht="80.099999999999994" customHeight="1" x14ac:dyDescent="0.2">
      <c r="A86" s="5" t="s">
        <v>67</v>
      </c>
      <c r="B86" s="47">
        <v>1718146</v>
      </c>
      <c r="C86" s="14">
        <f>C87+C88+C89+C92+C93+C94+C95</f>
        <v>2715135</v>
      </c>
      <c r="D86" s="14">
        <f>D87+D88+D89+D92+D93+D94+D95</f>
        <v>2524486.33</v>
      </c>
      <c r="E86" s="24">
        <f t="shared" si="2"/>
        <v>146.93083882277759</v>
      </c>
      <c r="F86" s="7"/>
      <c r="G86" s="44">
        <f>G87+G88+G89+G92+G93+G94+G95</f>
        <v>2116457.21</v>
      </c>
      <c r="H86" s="21">
        <f t="shared" si="3"/>
        <v>119.27887405765223</v>
      </c>
    </row>
    <row r="87" spans="1:8" ht="80.099999999999994" customHeight="1" x14ac:dyDescent="0.2">
      <c r="A87" s="5" t="s">
        <v>68</v>
      </c>
      <c r="B87" s="5">
        <v>0</v>
      </c>
      <c r="C87" s="8">
        <v>110000</v>
      </c>
      <c r="D87" s="9">
        <v>110000</v>
      </c>
      <c r="E87" s="24" t="e">
        <f t="shared" si="2"/>
        <v>#DIV/0!</v>
      </c>
      <c r="F87" s="7"/>
      <c r="G87" s="35">
        <v>0</v>
      </c>
      <c r="H87" s="21" t="e">
        <f t="shared" si="3"/>
        <v>#DIV/0!</v>
      </c>
    </row>
    <row r="88" spans="1:8" ht="64.5" customHeight="1" x14ac:dyDescent="0.2">
      <c r="A88" s="5" t="s">
        <v>5</v>
      </c>
      <c r="B88" s="47">
        <v>1468451</v>
      </c>
      <c r="C88" s="8">
        <v>1529089</v>
      </c>
      <c r="D88" s="9">
        <v>1514659.76</v>
      </c>
      <c r="E88" s="24">
        <f t="shared" si="2"/>
        <v>103.14676894223913</v>
      </c>
      <c r="F88" s="7"/>
      <c r="G88" s="35">
        <v>1512025.4</v>
      </c>
      <c r="H88" s="21">
        <f t="shared" si="3"/>
        <v>100.17422723189704</v>
      </c>
    </row>
    <row r="89" spans="1:8" ht="55.5" customHeight="1" x14ac:dyDescent="0.2">
      <c r="A89" s="5" t="s">
        <v>69</v>
      </c>
      <c r="B89" s="47">
        <v>36500</v>
      </c>
      <c r="C89" s="9">
        <f>C90+C91</f>
        <v>114294</v>
      </c>
      <c r="D89" s="9">
        <f t="shared" ref="D89:G89" si="4">D90+D91</f>
        <v>76219.14</v>
      </c>
      <c r="E89" s="24">
        <f t="shared" si="2"/>
        <v>208.81956164383561</v>
      </c>
      <c r="F89" s="57" t="s">
        <v>100</v>
      </c>
      <c r="G89" s="40">
        <f t="shared" si="4"/>
        <v>266121.15999999997</v>
      </c>
      <c r="H89" s="21">
        <f t="shared" si="3"/>
        <v>28.640766483957915</v>
      </c>
    </row>
    <row r="90" spans="1:8" ht="48.95" customHeight="1" x14ac:dyDescent="0.2">
      <c r="A90" s="10" t="s">
        <v>70</v>
      </c>
      <c r="B90" s="55">
        <v>30000</v>
      </c>
      <c r="C90" s="12">
        <v>49000</v>
      </c>
      <c r="D90" s="12">
        <v>37552.32</v>
      </c>
      <c r="E90" s="51">
        <f t="shared" si="2"/>
        <v>125.17439999999999</v>
      </c>
      <c r="F90" s="58" t="s">
        <v>100</v>
      </c>
      <c r="G90" s="38">
        <v>250000</v>
      </c>
      <c r="H90" s="18">
        <f t="shared" si="3"/>
        <v>15.020928</v>
      </c>
    </row>
    <row r="91" spans="1:8" ht="48.95" customHeight="1" x14ac:dyDescent="0.2">
      <c r="A91" s="10" t="s">
        <v>10</v>
      </c>
      <c r="B91" s="55">
        <v>6500</v>
      </c>
      <c r="C91" s="11">
        <v>65294</v>
      </c>
      <c r="D91" s="12">
        <v>38666.82</v>
      </c>
      <c r="E91" s="51">
        <f t="shared" si="2"/>
        <v>594.87415384615383</v>
      </c>
      <c r="F91" s="58" t="s">
        <v>100</v>
      </c>
      <c r="G91" s="38">
        <v>16121.16</v>
      </c>
      <c r="H91" s="18">
        <f t="shared" si="3"/>
        <v>239.85135064722391</v>
      </c>
    </row>
    <row r="92" spans="1:8" ht="63" customHeight="1" x14ac:dyDescent="0.2">
      <c r="A92" s="5" t="s">
        <v>71</v>
      </c>
      <c r="B92" s="47">
        <v>72000</v>
      </c>
      <c r="C92" s="8">
        <v>170000</v>
      </c>
      <c r="D92" s="9">
        <v>50000</v>
      </c>
      <c r="E92" s="24">
        <f t="shared" si="2"/>
        <v>69.444444444444443</v>
      </c>
      <c r="F92" s="57" t="s">
        <v>101</v>
      </c>
      <c r="G92" s="35">
        <v>211856</v>
      </c>
      <c r="H92" s="18">
        <f t="shared" si="3"/>
        <v>23.600936485159732</v>
      </c>
    </row>
    <row r="93" spans="1:8" ht="96.6" customHeight="1" x14ac:dyDescent="0.2">
      <c r="A93" s="5" t="s">
        <v>72</v>
      </c>
      <c r="B93" s="47">
        <v>139995</v>
      </c>
      <c r="C93" s="8">
        <v>179808</v>
      </c>
      <c r="D93" s="9">
        <v>162863.43</v>
      </c>
      <c r="E93" s="24">
        <f t="shared" si="2"/>
        <v>116.33517625629486</v>
      </c>
      <c r="F93" s="57" t="s">
        <v>100</v>
      </c>
      <c r="G93" s="35">
        <v>126454.65</v>
      </c>
      <c r="H93" s="21">
        <f t="shared" si="3"/>
        <v>128.79196613173181</v>
      </c>
    </row>
    <row r="94" spans="1:8" ht="127.9" customHeight="1" x14ac:dyDescent="0.2">
      <c r="A94" s="5" t="s">
        <v>73</v>
      </c>
      <c r="B94" s="47">
        <v>1200</v>
      </c>
      <c r="C94" s="8">
        <v>1200</v>
      </c>
      <c r="D94" s="9">
        <v>0</v>
      </c>
      <c r="E94" s="24">
        <f t="shared" si="2"/>
        <v>0</v>
      </c>
      <c r="F94" s="7"/>
      <c r="G94" s="35">
        <v>0</v>
      </c>
      <c r="H94" s="18" t="e">
        <f t="shared" si="3"/>
        <v>#DIV/0!</v>
      </c>
    </row>
    <row r="95" spans="1:8" ht="96.6" customHeight="1" x14ac:dyDescent="0.2">
      <c r="A95" s="5" t="s">
        <v>74</v>
      </c>
      <c r="B95" s="5">
        <v>0</v>
      </c>
      <c r="C95" s="8">
        <v>610744</v>
      </c>
      <c r="D95" s="9">
        <v>610744</v>
      </c>
      <c r="E95" s="24" t="e">
        <f t="shared" si="2"/>
        <v>#DIV/0!</v>
      </c>
      <c r="F95" s="7"/>
      <c r="G95" s="35">
        <v>0</v>
      </c>
      <c r="H95" s="18" t="e">
        <f t="shared" si="3"/>
        <v>#DIV/0!</v>
      </c>
    </row>
    <row r="96" spans="1:8" ht="13.15" customHeight="1" x14ac:dyDescent="0.2">
      <c r="A96" s="15" t="s">
        <v>75</v>
      </c>
      <c r="B96" s="16">
        <v>202108316.63</v>
      </c>
      <c r="C96" s="16">
        <f>C6+C45+C50+C86</f>
        <v>218834834.62</v>
      </c>
      <c r="D96" s="17">
        <f>D6+D45+D50+D86</f>
        <v>215535057.41999999</v>
      </c>
      <c r="E96" s="24">
        <f t="shared" si="2"/>
        <v>106.643339083656</v>
      </c>
      <c r="F96" s="7"/>
      <c r="G96" s="45">
        <f>G6+G45+G50+G86</f>
        <v>193641499.63000003</v>
      </c>
      <c r="H96" s="18">
        <f t="shared" si="3"/>
        <v>111.30623230652159</v>
      </c>
    </row>
    <row r="97" hidden="1" x14ac:dyDescent="0.2"/>
  </sheetData>
  <mergeCells count="2">
    <mergeCell ref="A3:H3"/>
    <mergeCell ref="A2:H2"/>
  </mergeCells>
  <pageMargins left="0" right="0" top="0.55118110236220474" bottom="0.51181102362204722" header="0.31496062992125984" footer="0.31496062992125984"/>
  <pageSetup paperSize="9" scale="65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2023-07-20T05:44:53Z</dcterms:modified>
</cp:coreProperties>
</file>