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Доходы!$9:$11</definedName>
  </definedNames>
  <calcPr calcId="145621"/>
</workbook>
</file>

<file path=xl/calcChain.xml><?xml version="1.0" encoding="utf-8"?>
<calcChain xmlns="http://schemas.openxmlformats.org/spreadsheetml/2006/main">
  <c r="D55" i="2" l="1"/>
  <c r="D54" i="2" s="1"/>
  <c r="E56" i="2"/>
  <c r="C125" i="2"/>
  <c r="D140" i="2"/>
  <c r="C140" i="2"/>
  <c r="D126" i="2"/>
  <c r="D125" i="2" s="1"/>
  <c r="C104" i="2"/>
  <c r="E110" i="2"/>
  <c r="E109" i="2"/>
  <c r="D97" i="2"/>
  <c r="D96" i="2" s="1"/>
  <c r="D95" i="2" s="1"/>
  <c r="C97" i="2"/>
  <c r="D64" i="2"/>
  <c r="C96" i="2" l="1"/>
  <c r="C95" i="2" s="1"/>
  <c r="E53" i="2"/>
  <c r="D38" i="2"/>
  <c r="D37" i="2" s="1"/>
  <c r="C20" i="2" l="1"/>
  <c r="C19" i="2" s="1"/>
  <c r="D20" i="2"/>
  <c r="D19" i="2" s="1"/>
  <c r="C14" i="2"/>
  <c r="C13" i="2" s="1"/>
  <c r="D14" i="2"/>
  <c r="D13" i="2" s="1"/>
  <c r="D51" i="2" l="1"/>
  <c r="D31" i="2"/>
  <c r="D26" i="2"/>
  <c r="D25" i="2" l="1"/>
  <c r="D47" i="2"/>
  <c r="C26" i="2"/>
  <c r="C25" i="2" s="1"/>
  <c r="C31" i="2"/>
  <c r="C38" i="2"/>
  <c r="C37" i="2" s="1"/>
  <c r="C47" i="2"/>
  <c r="C46" i="2" s="1"/>
  <c r="C54" i="2"/>
  <c r="E135" i="2"/>
  <c r="E134" i="2"/>
  <c r="E116" i="2"/>
  <c r="E115" i="2"/>
  <c r="E114" i="2"/>
  <c r="E113" i="2"/>
  <c r="C12" i="2" l="1"/>
  <c r="C149" i="2" s="1"/>
  <c r="D46" i="2"/>
  <c r="D12" i="2" s="1"/>
  <c r="D149" i="2" s="1"/>
  <c r="E13" i="2"/>
  <c r="E14" i="2"/>
  <c r="E15" i="2"/>
  <c r="E16" i="2"/>
  <c r="E17" i="2"/>
  <c r="E18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7" i="2"/>
  <c r="E48" i="2"/>
  <c r="E49" i="2"/>
  <c r="E50" i="2"/>
  <c r="E51" i="2"/>
  <c r="E52" i="2"/>
  <c r="E54" i="2"/>
  <c r="E55" i="2"/>
  <c r="E58" i="2"/>
  <c r="E59" i="2"/>
  <c r="E64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11" i="2"/>
  <c r="E112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6" i="2"/>
  <c r="E137" i="2"/>
  <c r="E140" i="2"/>
  <c r="E141" i="2"/>
  <c r="E142" i="2"/>
  <c r="E143" i="2"/>
  <c r="E144" i="2"/>
  <c r="E145" i="2"/>
  <c r="E146" i="2"/>
  <c r="E147" i="2"/>
  <c r="E148" i="2"/>
  <c r="E149" i="2" l="1"/>
  <c r="E20" i="2"/>
  <c r="E19" i="2" s="1"/>
  <c r="E46" i="2"/>
  <c r="E12" i="2" l="1"/>
</calcChain>
</file>

<file path=xl/sharedStrings.xml><?xml version="1.0" encoding="utf-8"?>
<sst xmlns="http://schemas.openxmlformats.org/spreadsheetml/2006/main" count="288" uniqueCount="280">
  <si>
    <t>1</t>
  </si>
  <si>
    <t>2</t>
  </si>
  <si>
    <t>3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</si>
  <si>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</si>
  <si>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</si>
  <si>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</si>
  <si>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</si>
  <si>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</si>
  <si>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</si>
  <si>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</si>
  <si>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</si>
  <si>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</si>
  <si>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</si>
  <si>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</si>
  <si>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</si>
  <si>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</si>
  <si>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</si>
  <si>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</si>
  <si>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</si>
  <si>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</si>
  <si>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</si>
  <si>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</si>
  <si>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</si>
  <si>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</si>
  <si>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</si>
  <si>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</si>
  <si>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</si>
  <si>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</si>
  <si>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</si>
  <si>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</si>
  <si>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</si>
  <si>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</si>
  <si>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</si>
  <si>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</si>
  <si>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</si>
  <si>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</si>
  <si>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</si>
  <si>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</si>
  <si>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</si>
  <si>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</si>
  <si>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</si>
  <si>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</si>
  <si>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</si>
  <si>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</si>
  <si>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</si>
  <si>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</si>
  <si>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</si>
  <si>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</si>
  <si>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</si>
  <si>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</si>
  <si>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</si>
  <si>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</si>
  <si>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</si>
  <si>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</si>
  <si>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</si>
  <si>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</si>
  <si>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</si>
  <si>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</si>
  <si>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</si>
  <si>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</si>
  <si>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</si>
  <si>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</si>
  <si>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</si>
  <si>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</si>
  <si>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</si>
  <si>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</si>
  <si>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</si>
  <si>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</si>
  <si>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</si>
  <si>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</si>
  <si>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</si>
  <si>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</si>
  <si>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</si>
  <si>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</si>
  <si>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</si>
  <si>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</si>
  <si>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</si>
  <si>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</si>
  <si>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</si>
  <si>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</si>
  <si>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</si>
  <si>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</si>
  <si>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</si>
  <si>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</si>
  <si>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</si>
  <si>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</si>
  <si>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</si>
  <si>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</si>
  <si>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</si>
  <si>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</si>
  <si>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</si>
  <si>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</si>
  <si>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</si>
  <si>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</si>
  <si>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</si>
  <si>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</si>
  <si>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</si>
  <si>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</si>
  <si>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</si>
  <si>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</si>
  <si>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</si>
  <si>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</si>
  <si>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</si>
  <si>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</si>
  <si>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</si>
  <si>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</si>
  <si>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</si>
  <si>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</si>
  <si>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</si>
  <si>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</si>
  <si>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</si>
  <si>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</si>
  <si>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</si>
  <si>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</si>
  <si>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</si>
  <si>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</si>
  <si>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</si>
  <si>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</si>
  <si>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</si>
  <si>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</si>
  <si>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</si>
  <si>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</si>
  <si>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</si>
  <si>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</si>
  <si>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</si>
  <si>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</si>
  <si>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</si>
  <si>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</si>
  <si>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</si>
  <si>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</si>
  <si>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</si>
  <si>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</si>
  <si>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</si>
  <si>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</si>
  <si>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</si>
  <si>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</si>
  <si>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</si>
  <si>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</si>
  <si>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</si>
  <si>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</si>
  <si>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</si>
  <si>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</si>
  <si>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>Процент исполнения к прогнозным параметрам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</si>
  <si>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</si>
  <si>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</si>
  <si>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</si>
  <si>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</si>
  <si>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</si>
  <si>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</si>
  <si>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</si>
  <si>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</si>
  <si>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</si>
  <si>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</si>
  <si>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</si>
  <si>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</si>
  <si>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 xml:space="preserve"> 000 2190000005 0000 000</t>
  </si>
  <si>
    <t xml:space="preserve"> 000 1110501305 0000 120</t>
  </si>
  <si>
    <t>000 1160800001 0000 140</t>
  </si>
  <si>
    <t>Денежные взыскания ( штрафы) за административные правонаругения в области государственного регулирования производства и оборота этилового спирта, алкогольной спиртосодеожащей и табачной продукции</t>
  </si>
  <si>
    <t>Прочие дотации</t>
  </si>
  <si>
    <t>Субсидия бюджетам на поддержку отрасли культуры</t>
  </si>
  <si>
    <t>Приложение 1</t>
  </si>
  <si>
    <t>Жирятинского района</t>
  </si>
  <si>
    <t xml:space="preserve">      к постановлению адинистрации</t>
  </si>
  <si>
    <t>Прочие дотации бюджетам муниципальных районов</t>
  </si>
  <si>
    <t>000 1120104101 0000 120</t>
  </si>
  <si>
    <t xml:space="preserve"> 000 1140601305 0000 430</t>
  </si>
  <si>
    <t>000 1160801001 0000 140</t>
  </si>
  <si>
    <t>000 1160802001 0000 140</t>
  </si>
  <si>
    <t>Денежные взыскания ( штрафы) за административные правонаругения в области государственного регулирования производства и оборота  табачной продукции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</si>
  <si>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</si>
  <si>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</si>
  <si>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</si>
  <si>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</si>
  <si>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</si>
  <si>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000 1120104201 0000 120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</si>
  <si>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</si>
  <si>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</si>
  <si>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000 2022549700 0000 150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</si>
  <si>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</si>
  <si>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</si>
  <si>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</si>
  <si>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</si>
  <si>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</si>
  <si>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</si>
  <si>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000 2022021605 0000 150</t>
  </si>
  <si>
    <t xml:space="preserve"> 000 2022021600 0000 150</t>
  </si>
  <si>
    <t xml:space="preserve"> 000 2022005105 0000 150</t>
  </si>
  <si>
    <t xml:space="preserve"> 000 2022005100 0000 150</t>
  </si>
  <si>
    <t xml:space="preserve"> 000 2022000000 0000 150</t>
  </si>
  <si>
    <t xml:space="preserve"> 000 2021999905 0000 150</t>
  </si>
  <si>
    <t>000 2021999900 0000 150</t>
  </si>
  <si>
    <t xml:space="preserve"> 000 202150205 0000 150</t>
  </si>
  <si>
    <t xml:space="preserve"> 000 2021500200 0000 150</t>
  </si>
  <si>
    <t xml:space="preserve"> 000 2021500105 0000 150</t>
  </si>
  <si>
    <t xml:space="preserve"> 000 2021500100 0000 150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</si>
  <si>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</si>
  <si>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</si>
  <si>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</si>
  <si>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</si>
  <si>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</si>
  <si>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</si>
  <si>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</si>
  <si>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</si>
  <si>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</si>
  <si>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</si>
  <si>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</si>
  <si>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</si>
  <si>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</si>
  <si>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000 2023526000 0000 150</t>
  </si>
  <si>
    <t xml:space="preserve"> 000 2023526005 0000 150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</si>
  <si>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</si>
  <si>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</si>
  <si>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</si>
  <si>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000 2024999900 0000 150</t>
  </si>
  <si>
    <t xml:space="preserve"> 000 2024999905 0000 150</t>
  </si>
  <si>
    <t xml:space="preserve"> 000 2190500005 0000 150</t>
  </si>
  <si>
    <t>000 2022549705 0000 150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</si>
  <si>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</si>
  <si>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</si>
  <si>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</si>
  <si>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</si>
  <si>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</si>
  <si>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</si>
  <si>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</si>
  <si>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>000 1164300001 0000 140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</si>
  <si>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</si>
  <si>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</si>
  <si>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</si>
  <si>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</si>
  <si>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</si>
  <si>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</si>
  <si>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</si>
  <si>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</si>
  <si>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</si>
  <si>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бюджета Жирятинского муниципального  района Брянской области за 1 квартал 2020г.</t>
  </si>
  <si>
    <t>Кассовое исполнение за 1 квартал 2020 года</t>
  </si>
  <si>
    <t xml:space="preserve"> 000 1130206000 0000 130</t>
  </si>
  <si>
    <t xml:space="preserve"> 000 1130206505 0000 130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</si>
  <si>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</si>
  <si>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</si>
  <si>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000 1160105001 0000 140</t>
  </si>
  <si>
    <t>000 1160105301 0000 140</t>
  </si>
  <si>
    <t>000 1160106001 0000 140</t>
  </si>
  <si>
    <t>000 1160106301 0000 140</t>
  </si>
  <si>
    <t>000 1160107001 0000 140</t>
  </si>
  <si>
    <t>000 1160107301 0000 140</t>
  </si>
  <si>
    <t>000 116115001 0000 140</t>
  </si>
  <si>
    <t>000 116115301 0000 140</t>
  </si>
  <si>
    <t>000 1160120001 0000 140</t>
  </si>
  <si>
    <t>000 1160120301 0000 140</t>
  </si>
  <si>
    <t>000 116100000 0000 140</t>
  </si>
  <si>
    <t>000 116012000 0000 140</t>
  </si>
  <si>
    <t>000 1161012301 0000 1410</t>
  </si>
  <si>
    <t>000 1161012901 0000 140</t>
  </si>
  <si>
    <t>Административные штрафы, установленные Главой 5 Кодекса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</si>
  <si>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правонарушениях,за административные правонарушения, посягающие на права граждан, налагаемые мировыми судьями,комиссиями по делам несовшеннолетних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</si>
  <si>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</si>
  <si>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 налагаемые мировыми судьями,комиссиями по делам несовшеннолетних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</si>
  <si>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</si>
  <si>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</si>
  <si>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</si>
  <si>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</si>
  <si>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</si>
  <si>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</t>
  </si>
  <si>
    <t>Платежи в целях возмещения ущерба(убытков)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</si>
  <si>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</si>
  <si>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</si>
  <si>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</si>
  <si>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000 2022522800 0000 150</t>
  </si>
  <si>
    <t>000 2022522805 0000 150</t>
  </si>
  <si>
    <t>Субсидии бюжетам на освещения объектов спортивной инфраструктуры спортивно-технологическим оборудованием</t>
  </si>
  <si>
    <t>Субсидии бюжетам  муниципальных районов на освещения объектов спортивной инфраструктуры спортивно-технологическим оборудованием</t>
  </si>
  <si>
    <t>000 2023546900 0000 150</t>
  </si>
  <si>
    <t>000 2023546905 0000 150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</si>
  <si>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</si>
  <si>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</si>
  <si>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>5</t>
  </si>
  <si>
    <t>Прогноз доходов на 2020 год</t>
  </si>
  <si>
    <t>от "12" мая 2020 года №127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</si>
</sst>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%"/>
  </numFmts>
  <fonts count="20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Protection="1">
      <protection locked="0"/>
    </xf>
    <xf numFmtId="0" fontId="13" fillId="0" borderId="1" xfId="11" applyNumberFormat="1" applyFont="1" applyProtection="1">
      <alignment horizontal="center" vertical="top"/>
      <protection locked="0"/>
    </xf>
    <xf numFmtId="49" fontId="13" fillId="0" borderId="1" xfId="12" applyNumberFormat="1" applyFont="1" applyBorder="1" applyProtection="1">
      <alignment horizontal="right"/>
      <protection locked="0"/>
    </xf>
    <xf numFmtId="0" fontId="13" fillId="0" borderId="1" xfId="16" applyNumberFormat="1" applyFont="1" applyBorder="1" applyProtection="1">
      <protection locked="0"/>
    </xf>
    <xf numFmtId="0" fontId="13" fillId="0" borderId="1" xfId="0" applyNumberFormat="1" applyFont="1" applyFill="1" applyBorder="1" applyAlignment="1" applyProtection="1">
      <alignment horizontal="left"/>
    </xf>
    <xf numFmtId="0" fontId="13" fillId="0" borderId="1" xfId="17" applyNumberFormat="1" applyFont="1" applyBorder="1" applyProtection="1">
      <alignment horizontal="right"/>
      <protection locked="0"/>
    </xf>
    <xf numFmtId="0" fontId="13" fillId="0" borderId="1" xfId="20" applyNumberFormat="1" applyFont="1" applyBorder="1" applyProtection="1">
      <alignment horizontal="left"/>
      <protection locked="0"/>
    </xf>
    <xf numFmtId="49" fontId="13" fillId="0" borderId="1" xfId="21" applyNumberFormat="1" applyFont="1" applyBorder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5" fillId="0" borderId="1" xfId="16" applyNumberFormat="1" applyFont="1" applyAlignment="1" applyProtection="1"/>
    <xf numFmtId="0" fontId="13" fillId="0" borderId="1" xfId="5" applyNumberFormat="1" applyFont="1" applyAlignment="1" applyProtection="1">
      <protection locked="0"/>
    </xf>
    <xf numFmtId="0" fontId="17" fillId="0" borderId="0" xfId="0" applyFont="1" applyProtection="1">
      <protection locked="0"/>
    </xf>
    <xf numFmtId="49" fontId="13" fillId="4" borderId="51" xfId="24" applyNumberFormat="1" applyFont="1" applyFill="1" applyBorder="1" applyProtection="1">
      <alignment horizontal="center" vertical="center" wrapText="1"/>
      <protection locked="0"/>
    </xf>
    <xf numFmtId="49" fontId="13" fillId="4" borderId="51" xfId="25" applyNumberFormat="1" applyFont="1" applyFill="1" applyBorder="1" applyProtection="1">
      <alignment horizontal="center" vertical="center" wrapText="1"/>
      <protection locked="0"/>
    </xf>
    <xf numFmtId="49" fontId="14" fillId="4" borderId="51" xfId="38" applyNumberFormat="1" applyFont="1" applyFill="1" applyBorder="1" applyProtection="1">
      <alignment horizontal="center"/>
      <protection locked="0"/>
    </xf>
    <xf numFmtId="0" fontId="14" fillId="4" borderId="51" xfId="36" applyNumberFormat="1" applyFont="1" applyFill="1" applyBorder="1" applyAlignment="1" applyProtection="1">
      <alignment wrapText="1"/>
      <protection locked="0"/>
    </xf>
    <xf numFmtId="43" fontId="14" fillId="4" borderId="51" xfId="185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horizontal="right"/>
      <protection locked="0"/>
    </xf>
    <xf numFmtId="49" fontId="13" fillId="4" borderId="51" xfId="38" applyNumberFormat="1" applyFont="1" applyFill="1" applyBorder="1" applyProtection="1">
      <alignment horizontal="center"/>
      <protection locked="0"/>
    </xf>
    <xf numFmtId="0" fontId="13" fillId="4" borderId="51" xfId="36" applyNumberFormat="1" applyFont="1" applyFill="1" applyBorder="1" applyAlignment="1" applyProtection="1">
      <alignment wrapText="1"/>
      <protection locked="0"/>
    </xf>
    <xf numFmtId="43" fontId="13" fillId="4" borderId="51" xfId="185" applyFont="1" applyFill="1" applyBorder="1" applyAlignment="1" applyProtection="1">
      <alignment wrapText="1"/>
      <protection locked="0"/>
    </xf>
    <xf numFmtId="165" fontId="13" fillId="4" borderId="51" xfId="184" applyNumberFormat="1" applyFont="1" applyFill="1" applyBorder="1" applyAlignment="1" applyProtection="1">
      <alignment horizontal="right"/>
      <protection locked="0"/>
    </xf>
    <xf numFmtId="4" fontId="13" fillId="4" borderId="51" xfId="29" applyNumberFormat="1" applyFont="1" applyFill="1" applyBorder="1" applyProtection="1">
      <alignment horizontal="right"/>
      <protection locked="0"/>
    </xf>
    <xf numFmtId="4" fontId="15" fillId="4" borderId="51" xfId="29" applyNumberFormat="1" applyFont="1" applyFill="1" applyBorder="1" applyProtection="1">
      <alignment horizontal="right"/>
      <protection locked="0"/>
    </xf>
    <xf numFmtId="4" fontId="16" fillId="4" borderId="51" xfId="29" applyNumberFormat="1" applyFont="1" applyFill="1" applyBorder="1" applyProtection="1">
      <alignment horizontal="right"/>
      <protection locked="0"/>
    </xf>
    <xf numFmtId="4" fontId="18" fillId="4" borderId="51" xfId="29" applyNumberFormat="1" applyFont="1" applyFill="1" applyBorder="1" applyProtection="1">
      <alignment horizontal="right"/>
      <protection locked="0"/>
    </xf>
    <xf numFmtId="0" fontId="13" fillId="4" borderId="53" xfId="36" applyNumberFormat="1" applyFont="1" applyFill="1" applyBorder="1" applyAlignment="1" applyProtection="1">
      <alignment wrapText="1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0" fontId="15" fillId="4" borderId="51" xfId="32" applyNumberFormat="1" applyFont="1" applyFill="1" applyBorder="1" applyAlignment="1" applyProtection="1">
      <alignment wrapText="1"/>
    </xf>
    <xf numFmtId="49" fontId="13" fillId="4" borderId="52" xfId="38" applyNumberFormat="1" applyFont="1" applyFill="1" applyBorder="1" applyProtection="1">
      <alignment horizontal="center"/>
      <protection locked="0"/>
    </xf>
    <xf numFmtId="0" fontId="13" fillId="4" borderId="51" xfId="39" applyNumberFormat="1" applyFont="1" applyFill="1" applyBorder="1" applyProtection="1">
      <protection locked="0"/>
    </xf>
    <xf numFmtId="0" fontId="13" fillId="4" borderId="51" xfId="16" applyNumberFormat="1" applyFont="1" applyFill="1" applyBorder="1" applyAlignment="1" applyProtection="1">
      <protection locked="0"/>
    </xf>
    <xf numFmtId="0" fontId="15" fillId="4" borderId="51" xfId="40" applyNumberFormat="1" applyFont="1" applyFill="1" applyBorder="1" applyProtection="1">
      <protection locked="0"/>
    </xf>
    <xf numFmtId="0" fontId="16" fillId="4" borderId="51" xfId="0" applyFont="1" applyFill="1" applyBorder="1" applyProtection="1">
      <protection locked="0"/>
    </xf>
    <xf numFmtId="0" fontId="5" fillId="0" borderId="1" xfId="5" applyNumberFormat="1" applyFont="1" applyAlignment="1" applyProtection="1">
      <alignment horizontal="right"/>
    </xf>
    <xf numFmtId="0" fontId="19" fillId="0" borderId="1" xfId="5" applyNumberFormat="1" applyFont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49" fontId="13" fillId="4" borderId="55" xfId="0" applyNumberFormat="1" applyFont="1" applyFill="1" applyBorder="1" applyAlignment="1" applyProtection="1">
      <alignment horizontal="center" vertical="center" wrapText="1"/>
    </xf>
    <xf numFmtId="49" fontId="13" fillId="4" borderId="56" xfId="0" applyNumberFormat="1" applyFont="1" applyFill="1" applyBorder="1" applyAlignment="1" applyProtection="1">
      <alignment horizontal="center" vertical="center" wrapText="1"/>
    </xf>
    <xf numFmtId="49" fontId="13" fillId="4" borderId="23" xfId="0" applyNumberFormat="1" applyFont="1" applyFill="1" applyBorder="1" applyAlignment="1" applyProtection="1">
      <alignment horizontal="center" vertical="center" wrapText="1"/>
    </xf>
    <xf numFmtId="49" fontId="13" fillId="4" borderId="57" xfId="0" applyNumberFormat="1" applyFont="1" applyFill="1" applyBorder="1" applyAlignment="1" applyProtection="1">
      <alignment horizontal="center" vertical="center" wrapText="1"/>
    </xf>
    <xf numFmtId="49" fontId="15" fillId="4" borderId="52" xfId="24" applyNumberFormat="1" applyFont="1" applyFill="1" applyBorder="1" applyAlignment="1" applyProtection="1">
      <alignment horizontal="center" vertical="center" wrapText="1"/>
      <protection locked="0"/>
    </xf>
    <xf numFmtId="49" fontId="15" fillId="4" borderId="54" xfId="24" applyNumberFormat="1" applyFont="1" applyFill="1" applyBorder="1" applyAlignment="1" applyProtection="1">
      <alignment horizontal="center" vertical="center" wrapText="1"/>
      <protection locked="0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abSelected="1" zoomScaleNormal="100" workbookViewId="0">
      <selection activeCell="B9" sqref="B9:B10"/>
    </sheetView>
  </sheetViews>
  <sheetFormatPr defaultRowHeight="15" x14ac:dyDescent="0.25"/>
  <cols>
    <col min="1" max="1" width="26.140625" style="1" customWidth="1"/>
    <col min="2" max="2" width="60" style="1" customWidth="1"/>
    <col min="3" max="3" width="17.140625" style="1" customWidth="1"/>
    <col min="4" max="5" width="16.140625" style="1" customWidth="1"/>
    <col min="6" max="16384" width="9.140625" style="1"/>
  </cols>
  <sheetData>
    <row r="1" spans="1:5" ht="17.100000000000001" customHeight="1" x14ac:dyDescent="0.25">
      <c r="A1" s="42"/>
      <c r="B1" s="42"/>
      <c r="C1" s="40" t="s">
        <v>161</v>
      </c>
      <c r="D1" s="40"/>
      <c r="E1" s="40"/>
    </row>
    <row r="2" spans="1:5" ht="14.1" customHeight="1" x14ac:dyDescent="0.25">
      <c r="A2" s="2"/>
      <c r="B2" s="2"/>
      <c r="C2" s="3"/>
      <c r="D2" s="15" t="s">
        <v>163</v>
      </c>
      <c r="E2" s="15"/>
    </row>
    <row r="3" spans="1:5" ht="14.1" customHeight="1" x14ac:dyDescent="0.25">
      <c r="A3" s="4"/>
      <c r="B3" s="5"/>
      <c r="C3" s="40" t="s">
        <v>162</v>
      </c>
      <c r="D3" s="40"/>
      <c r="E3" s="40"/>
    </row>
    <row r="4" spans="1:5" ht="14.1" customHeight="1" x14ac:dyDescent="0.25">
      <c r="A4" s="7"/>
      <c r="B4" s="8"/>
      <c r="C4" s="40" t="s">
        <v>279</v>
      </c>
      <c r="D4" s="40"/>
      <c r="E4" s="40"/>
    </row>
    <row r="5" spans="1:5" ht="14.1" customHeight="1" x14ac:dyDescent="0.25">
      <c r="A5" s="9"/>
      <c r="B5" s="10"/>
      <c r="C5" s="6"/>
      <c r="D5" s="16"/>
      <c r="E5" s="16"/>
    </row>
    <row r="6" spans="1:5" ht="15" customHeight="1" x14ac:dyDescent="0.25">
      <c r="A6" s="11"/>
      <c r="B6" s="11"/>
      <c r="C6" s="11"/>
      <c r="D6" s="12"/>
      <c r="E6" s="12"/>
    </row>
    <row r="7" spans="1:5" ht="30.75" customHeight="1" x14ac:dyDescent="0.3">
      <c r="A7" s="41" t="s">
        <v>235</v>
      </c>
      <c r="B7" s="41"/>
      <c r="C7" s="41"/>
      <c r="D7" s="41"/>
      <c r="E7" s="41"/>
    </row>
    <row r="8" spans="1:5" ht="24.75" customHeight="1" x14ac:dyDescent="0.25">
      <c r="A8" s="13"/>
      <c r="B8" s="9"/>
      <c r="C8" s="10"/>
      <c r="D8" s="12"/>
      <c r="E8" s="12"/>
    </row>
    <row r="9" spans="1:5" ht="11.25" customHeight="1" x14ac:dyDescent="0.25">
      <c r="A9" s="45" t="s">
        <v>140</v>
      </c>
      <c r="B9" s="43" t="s">
        <v>141</v>
      </c>
      <c r="C9" s="47" t="s">
        <v>278</v>
      </c>
      <c r="D9" s="47" t="s">
        <v>236</v>
      </c>
      <c r="E9" s="47" t="s">
        <v>142</v>
      </c>
    </row>
    <row r="10" spans="1:5" ht="72" customHeight="1" x14ac:dyDescent="0.25">
      <c r="A10" s="46"/>
      <c r="B10" s="44"/>
      <c r="C10" s="48"/>
      <c r="D10" s="48"/>
      <c r="E10" s="48"/>
    </row>
    <row r="11" spans="1:5" ht="11.45" customHeight="1" x14ac:dyDescent="0.25">
      <c r="A11" s="18" t="s">
        <v>0</v>
      </c>
      <c r="B11" s="18" t="s">
        <v>1</v>
      </c>
      <c r="C11" s="19" t="s">
        <v>2</v>
      </c>
      <c r="D11" s="19" t="s">
        <v>3</v>
      </c>
      <c r="E11" s="19" t="s">
        <v>277</v>
      </c>
    </row>
    <row r="12" spans="1:5" ht="27.75" customHeight="1" x14ac:dyDescent="0.25">
      <c r="A12" s="20" t="s">
        <v>5</v>
      </c>
      <c r="B12" s="21" t="s">
        <v>4</v>
      </c>
      <c r="C12" s="22">
        <f t="shared" ref="C12" si="0">C13+C19+C25+C31+C37+C46+C54+C60+C64</f>
        <v>44518409</v>
      </c>
      <c r="D12" s="22">
        <f>D13+D19+D25+D31+D37+D46+D54+D60+D64</f>
        <v>11626891.779999999</v>
      </c>
      <c r="E12" s="23">
        <f>D12/C12</f>
        <v>0.2611704245764937</v>
      </c>
    </row>
    <row r="13" spans="1:5" ht="26.25" customHeight="1" x14ac:dyDescent="0.25">
      <c r="A13" s="20" t="s">
        <v>7</v>
      </c>
      <c r="B13" s="21" t="s">
        <v>6</v>
      </c>
      <c r="C13" s="22">
        <f t="shared" ref="C13:D13" si="1">C14</f>
        <v>33904200</v>
      </c>
      <c r="D13" s="22">
        <f t="shared" si="1"/>
        <v>8548927.3899999987</v>
      </c>
      <c r="E13" s="23">
        <f t="shared" ref="E13:E94" si="2">D13/C13</f>
        <v>0.25214950920534918</v>
      </c>
    </row>
    <row r="14" spans="1:5" ht="33" customHeight="1" x14ac:dyDescent="0.25">
      <c r="A14" s="24" t="s">
        <v>9</v>
      </c>
      <c r="B14" s="25" t="s">
        <v>8</v>
      </c>
      <c r="C14" s="26">
        <f t="shared" ref="C14:D14" si="3">C15+C16+C17+C18</f>
        <v>33904200</v>
      </c>
      <c r="D14" s="26">
        <f t="shared" si="3"/>
        <v>8548927.3899999987</v>
      </c>
      <c r="E14" s="27">
        <f t="shared" si="2"/>
        <v>0.25214950920534918</v>
      </c>
    </row>
    <row r="15" spans="1:5" ht="78" customHeight="1" x14ac:dyDescent="0.25">
      <c r="A15" s="24" t="s">
        <v>11</v>
      </c>
      <c r="B15" s="25" t="s">
        <v>10</v>
      </c>
      <c r="C15" s="28">
        <v>33327900</v>
      </c>
      <c r="D15" s="28">
        <v>8485525.9499999993</v>
      </c>
      <c r="E15" s="27">
        <f t="shared" si="2"/>
        <v>0.25460727948655626</v>
      </c>
    </row>
    <row r="16" spans="1:5" ht="125.25" customHeight="1" x14ac:dyDescent="0.25">
      <c r="A16" s="24" t="s">
        <v>13</v>
      </c>
      <c r="B16" s="25" t="s">
        <v>12</v>
      </c>
      <c r="C16" s="29">
        <v>135600</v>
      </c>
      <c r="D16" s="29">
        <v>45762.39</v>
      </c>
      <c r="E16" s="27">
        <f t="shared" si="2"/>
        <v>0.33748075221238938</v>
      </c>
    </row>
    <row r="17" spans="1:5" ht="45.75" customHeight="1" x14ac:dyDescent="0.25">
      <c r="A17" s="24" t="s">
        <v>15</v>
      </c>
      <c r="B17" s="25" t="s">
        <v>14</v>
      </c>
      <c r="C17" s="29">
        <v>237300</v>
      </c>
      <c r="D17" s="29">
        <v>14538.1</v>
      </c>
      <c r="E17" s="27">
        <f t="shared" si="2"/>
        <v>6.1264643910661609E-2</v>
      </c>
    </row>
    <row r="18" spans="1:5" ht="92.25" customHeight="1" x14ac:dyDescent="0.25">
      <c r="A18" s="24" t="s">
        <v>17</v>
      </c>
      <c r="B18" s="25" t="s">
        <v>16</v>
      </c>
      <c r="C18" s="29">
        <v>203400</v>
      </c>
      <c r="D18" s="29">
        <v>3100.95</v>
      </c>
      <c r="E18" s="27">
        <f t="shared" si="2"/>
        <v>1.5245575221238938E-2</v>
      </c>
    </row>
    <row r="19" spans="1:5" ht="31.5" customHeight="1" x14ac:dyDescent="0.25">
      <c r="A19" s="20" t="s">
        <v>19</v>
      </c>
      <c r="B19" s="21" t="s">
        <v>18</v>
      </c>
      <c r="C19" s="22">
        <f t="shared" ref="C19:E19" si="4">C20</f>
        <v>7066205</v>
      </c>
      <c r="D19" s="22">
        <f t="shared" si="4"/>
        <v>1537802.46</v>
      </c>
      <c r="E19" s="22">
        <f t="shared" si="4"/>
        <v>1.0647345008524431</v>
      </c>
    </row>
    <row r="20" spans="1:5" ht="28.5" customHeight="1" x14ac:dyDescent="0.25">
      <c r="A20" s="24" t="s">
        <v>21</v>
      </c>
      <c r="B20" s="25" t="s">
        <v>20</v>
      </c>
      <c r="C20" s="26">
        <f t="shared" ref="C20:D20" si="5">C21+C22+C23+C24</f>
        <v>7066205</v>
      </c>
      <c r="D20" s="26">
        <f t="shared" si="5"/>
        <v>1537802.46</v>
      </c>
      <c r="E20" s="26">
        <f>E21+E22+E23+E24</f>
        <v>1.0647345008524431</v>
      </c>
    </row>
    <row r="21" spans="1:5" ht="112.5" customHeight="1" x14ac:dyDescent="0.25">
      <c r="A21" s="24" t="s">
        <v>227</v>
      </c>
      <c r="B21" s="25" t="s">
        <v>231</v>
      </c>
      <c r="C21" s="29">
        <v>3237992</v>
      </c>
      <c r="D21" s="29">
        <v>697886.06</v>
      </c>
      <c r="E21" s="27">
        <f t="shared" si="2"/>
        <v>0.21553050779618976</v>
      </c>
    </row>
    <row r="22" spans="1:5" ht="144" customHeight="1" x14ac:dyDescent="0.25">
      <c r="A22" s="24" t="s">
        <v>228</v>
      </c>
      <c r="B22" s="25" t="s">
        <v>232</v>
      </c>
      <c r="C22" s="29">
        <v>16686</v>
      </c>
      <c r="D22" s="29">
        <v>4549.5</v>
      </c>
      <c r="E22" s="27">
        <f t="shared" si="2"/>
        <v>0.2726537216828479</v>
      </c>
    </row>
    <row r="23" spans="1:5" ht="125.25" customHeight="1" x14ac:dyDescent="0.25">
      <c r="A23" s="24" t="s">
        <v>229</v>
      </c>
      <c r="B23" s="25" t="s">
        <v>233</v>
      </c>
      <c r="C23" s="29">
        <v>4229419</v>
      </c>
      <c r="D23" s="29">
        <v>979520.17</v>
      </c>
      <c r="E23" s="27">
        <f t="shared" si="2"/>
        <v>0.23159686235863602</v>
      </c>
    </row>
    <row r="24" spans="1:5" ht="132.75" customHeight="1" x14ac:dyDescent="0.25">
      <c r="A24" s="24" t="s">
        <v>230</v>
      </c>
      <c r="B24" s="25" t="s">
        <v>234</v>
      </c>
      <c r="C24" s="29">
        <v>-417892</v>
      </c>
      <c r="D24" s="29">
        <v>-144153.26999999999</v>
      </c>
      <c r="E24" s="27">
        <f t="shared" si="2"/>
        <v>0.34495340901476934</v>
      </c>
    </row>
    <row r="25" spans="1:5" ht="29.25" customHeight="1" x14ac:dyDescent="0.25">
      <c r="A25" s="20" t="s">
        <v>23</v>
      </c>
      <c r="B25" s="21" t="s">
        <v>22</v>
      </c>
      <c r="C25" s="30">
        <f>C26+C29</f>
        <v>1362000</v>
      </c>
      <c r="D25" s="30">
        <f>D26+D29</f>
        <v>461542.55</v>
      </c>
      <c r="E25" s="23">
        <f t="shared" si="2"/>
        <v>0.33887118208516886</v>
      </c>
    </row>
    <row r="26" spans="1:5" ht="27" customHeight="1" x14ac:dyDescent="0.25">
      <c r="A26" s="24" t="s">
        <v>25</v>
      </c>
      <c r="B26" s="25" t="s">
        <v>24</v>
      </c>
      <c r="C26" s="29">
        <f>C27</f>
        <v>1127000</v>
      </c>
      <c r="D26" s="29">
        <f>D27+D28</f>
        <v>363637.05</v>
      </c>
      <c r="E26" s="27">
        <f t="shared" si="2"/>
        <v>0.32265931677018633</v>
      </c>
    </row>
    <row r="27" spans="1:5" ht="27" customHeight="1" x14ac:dyDescent="0.25">
      <c r="A27" s="24" t="s">
        <v>26</v>
      </c>
      <c r="B27" s="25" t="s">
        <v>24</v>
      </c>
      <c r="C27" s="29">
        <v>1127000</v>
      </c>
      <c r="D27" s="29">
        <v>363637.05</v>
      </c>
      <c r="E27" s="27">
        <f t="shared" si="2"/>
        <v>0.32265931677018633</v>
      </c>
    </row>
    <row r="28" spans="1:5" ht="27.75" customHeight="1" x14ac:dyDescent="0.25">
      <c r="A28" s="24" t="s">
        <v>28</v>
      </c>
      <c r="B28" s="25" t="s">
        <v>27</v>
      </c>
      <c r="C28" s="29"/>
      <c r="D28" s="29"/>
      <c r="E28" s="27" t="e">
        <f t="shared" si="2"/>
        <v>#DIV/0!</v>
      </c>
    </row>
    <row r="29" spans="1:5" ht="15" customHeight="1" x14ac:dyDescent="0.25">
      <c r="A29" s="24" t="s">
        <v>30</v>
      </c>
      <c r="B29" s="25" t="s">
        <v>29</v>
      </c>
      <c r="C29" s="29">
        <v>235000</v>
      </c>
      <c r="D29" s="29">
        <v>97905.5</v>
      </c>
      <c r="E29" s="27">
        <f t="shared" si="2"/>
        <v>0.41661914893617019</v>
      </c>
    </row>
    <row r="30" spans="1:5" ht="15" customHeight="1" x14ac:dyDescent="0.25">
      <c r="A30" s="24" t="s">
        <v>31</v>
      </c>
      <c r="B30" s="25" t="s">
        <v>29</v>
      </c>
      <c r="C30" s="29">
        <v>235000</v>
      </c>
      <c r="D30" s="29">
        <v>97905.5</v>
      </c>
      <c r="E30" s="27">
        <f t="shared" si="2"/>
        <v>0.41661914893617019</v>
      </c>
    </row>
    <row r="31" spans="1:5" ht="15" customHeight="1" x14ac:dyDescent="0.25">
      <c r="A31" s="20" t="s">
        <v>33</v>
      </c>
      <c r="B31" s="21" t="s">
        <v>32</v>
      </c>
      <c r="C31" s="30">
        <f>C32</f>
        <v>219000</v>
      </c>
      <c r="D31" s="30">
        <f>D32</f>
        <v>81925.98</v>
      </c>
      <c r="E31" s="23">
        <f t="shared" si="2"/>
        <v>0.37409123287671231</v>
      </c>
    </row>
    <row r="32" spans="1:5" ht="30.75" customHeight="1" x14ac:dyDescent="0.25">
      <c r="A32" s="24" t="s">
        <v>35</v>
      </c>
      <c r="B32" s="25" t="s">
        <v>34</v>
      </c>
      <c r="C32" s="29">
        <v>219000</v>
      </c>
      <c r="D32" s="29">
        <v>81925.98</v>
      </c>
      <c r="E32" s="27">
        <f t="shared" si="2"/>
        <v>0.37409123287671231</v>
      </c>
    </row>
    <row r="33" spans="1:5" ht="44.25" customHeight="1" x14ac:dyDescent="0.25">
      <c r="A33" s="24" t="s">
        <v>37</v>
      </c>
      <c r="B33" s="25" t="s">
        <v>36</v>
      </c>
      <c r="C33" s="29">
        <v>219000</v>
      </c>
      <c r="D33" s="29">
        <v>81925.98</v>
      </c>
      <c r="E33" s="27">
        <f t="shared" si="2"/>
        <v>0.37409123287671231</v>
      </c>
    </row>
    <row r="34" spans="1:5" ht="45" hidden="1" customHeight="1" x14ac:dyDescent="0.25">
      <c r="A34" s="24" t="s">
        <v>148</v>
      </c>
      <c r="B34" s="25" t="s">
        <v>145</v>
      </c>
      <c r="C34" s="29"/>
      <c r="D34" s="29"/>
      <c r="E34" s="27" t="e">
        <f t="shared" si="2"/>
        <v>#DIV/0!</v>
      </c>
    </row>
    <row r="35" spans="1:5" ht="30.75" hidden="1" customHeight="1" x14ac:dyDescent="0.25">
      <c r="A35" s="24" t="s">
        <v>149</v>
      </c>
      <c r="B35" s="25" t="s">
        <v>146</v>
      </c>
      <c r="C35" s="29"/>
      <c r="D35" s="29"/>
      <c r="E35" s="27" t="e">
        <f t="shared" si="2"/>
        <v>#DIV/0!</v>
      </c>
    </row>
    <row r="36" spans="1:5" ht="26.25" hidden="1" customHeight="1" x14ac:dyDescent="0.25">
      <c r="A36" s="24" t="s">
        <v>150</v>
      </c>
      <c r="B36" s="25" t="s">
        <v>147</v>
      </c>
      <c r="C36" s="29"/>
      <c r="D36" s="29"/>
      <c r="E36" s="27" t="e">
        <f t="shared" si="2"/>
        <v>#DIV/0!</v>
      </c>
    </row>
    <row r="37" spans="1:5" ht="45.75" customHeight="1" x14ac:dyDescent="0.25">
      <c r="A37" s="20" t="s">
        <v>39</v>
      </c>
      <c r="B37" s="21" t="s">
        <v>38</v>
      </c>
      <c r="C37" s="30">
        <f>C38</f>
        <v>1672304</v>
      </c>
      <c r="D37" s="30">
        <f>D38+D43</f>
        <v>599632.49</v>
      </c>
      <c r="E37" s="23">
        <f t="shared" si="2"/>
        <v>0.35856667806810244</v>
      </c>
    </row>
    <row r="38" spans="1:5" ht="90" customHeight="1" x14ac:dyDescent="0.25">
      <c r="A38" s="24" t="s">
        <v>41</v>
      </c>
      <c r="B38" s="25" t="s">
        <v>40</v>
      </c>
      <c r="C38" s="29">
        <f>C39+C41</f>
        <v>1672304</v>
      </c>
      <c r="D38" s="29">
        <f>D39+D41</f>
        <v>365632.49</v>
      </c>
      <c r="E38" s="27">
        <f t="shared" si="2"/>
        <v>0.21863996617839818</v>
      </c>
    </row>
    <row r="39" spans="1:5" ht="78" customHeight="1" x14ac:dyDescent="0.25">
      <c r="A39" s="24" t="s">
        <v>43</v>
      </c>
      <c r="B39" s="25" t="s">
        <v>42</v>
      </c>
      <c r="C39" s="29">
        <v>788261</v>
      </c>
      <c r="D39" s="29">
        <v>146936.71</v>
      </c>
      <c r="E39" s="27">
        <f t="shared" si="2"/>
        <v>0.18640616496312767</v>
      </c>
    </row>
    <row r="40" spans="1:5" ht="93" customHeight="1" x14ac:dyDescent="0.25">
      <c r="A40" s="24" t="s">
        <v>156</v>
      </c>
      <c r="B40" s="25" t="s">
        <v>44</v>
      </c>
      <c r="C40" s="29">
        <v>788261</v>
      </c>
      <c r="D40" s="29">
        <v>146936.71</v>
      </c>
      <c r="E40" s="27">
        <f t="shared" si="2"/>
        <v>0.18640616496312767</v>
      </c>
    </row>
    <row r="41" spans="1:5" ht="90.75" customHeight="1" x14ac:dyDescent="0.25">
      <c r="A41" s="24" t="s">
        <v>46</v>
      </c>
      <c r="B41" s="25" t="s">
        <v>45</v>
      </c>
      <c r="C41" s="29">
        <v>884043</v>
      </c>
      <c r="D41" s="29">
        <v>218695.78</v>
      </c>
      <c r="E41" s="27">
        <f t="shared" si="2"/>
        <v>0.24738138303227331</v>
      </c>
    </row>
    <row r="42" spans="1:5" ht="75" customHeight="1" x14ac:dyDescent="0.25">
      <c r="A42" s="24" t="s">
        <v>48</v>
      </c>
      <c r="B42" s="25" t="s">
        <v>47</v>
      </c>
      <c r="C42" s="29">
        <v>884043</v>
      </c>
      <c r="D42" s="29">
        <v>218695.78</v>
      </c>
      <c r="E42" s="27">
        <f t="shared" si="2"/>
        <v>0.24738138303227331</v>
      </c>
    </row>
    <row r="43" spans="1:5" ht="36" customHeight="1" x14ac:dyDescent="0.25">
      <c r="A43" s="24" t="s">
        <v>50</v>
      </c>
      <c r="B43" s="25" t="s">
        <v>49</v>
      </c>
      <c r="C43" s="29"/>
      <c r="D43" s="29">
        <v>234000</v>
      </c>
      <c r="E43" s="27"/>
    </row>
    <row r="44" spans="1:5" ht="50.25" customHeight="1" x14ac:dyDescent="0.25">
      <c r="A44" s="24" t="s">
        <v>52</v>
      </c>
      <c r="B44" s="25" t="s">
        <v>51</v>
      </c>
      <c r="C44" s="29"/>
      <c r="D44" s="29">
        <v>234000</v>
      </c>
      <c r="E44" s="27"/>
    </row>
    <row r="45" spans="1:5" ht="48" customHeight="1" x14ac:dyDescent="0.25">
      <c r="A45" s="24" t="s">
        <v>54</v>
      </c>
      <c r="B45" s="25" t="s">
        <v>53</v>
      </c>
      <c r="C45" s="29"/>
      <c r="D45" s="29">
        <v>234000</v>
      </c>
      <c r="E45" s="27"/>
    </row>
    <row r="46" spans="1:5" ht="39" customHeight="1" x14ac:dyDescent="0.25">
      <c r="A46" s="20" t="s">
        <v>56</v>
      </c>
      <c r="B46" s="21" t="s">
        <v>55</v>
      </c>
      <c r="C46" s="30">
        <f>C47</f>
        <v>118700</v>
      </c>
      <c r="D46" s="30">
        <f>D47</f>
        <v>282302.63999999996</v>
      </c>
      <c r="E46" s="23">
        <f t="shared" si="2"/>
        <v>2.3782867733782642</v>
      </c>
    </row>
    <row r="47" spans="1:5" ht="22.5" customHeight="1" x14ac:dyDescent="0.25">
      <c r="A47" s="24" t="s">
        <v>58</v>
      </c>
      <c r="B47" s="25" t="s">
        <v>57</v>
      </c>
      <c r="C47" s="29">
        <f>C48+C50+C51</f>
        <v>118700</v>
      </c>
      <c r="D47" s="29">
        <f>D48+D50+D51</f>
        <v>282302.63999999996</v>
      </c>
      <c r="E47" s="27">
        <f t="shared" si="2"/>
        <v>2.3782867733782642</v>
      </c>
    </row>
    <row r="48" spans="1:5" ht="27" customHeight="1" x14ac:dyDescent="0.25">
      <c r="A48" s="24" t="s">
        <v>60</v>
      </c>
      <c r="B48" s="25" t="s">
        <v>59</v>
      </c>
      <c r="C48" s="29">
        <v>44480</v>
      </c>
      <c r="D48" s="29">
        <v>11122.44</v>
      </c>
      <c r="E48" s="27">
        <f t="shared" si="2"/>
        <v>0.25005485611510792</v>
      </c>
    </row>
    <row r="49" spans="1:6" ht="27" hidden="1" customHeight="1" x14ac:dyDescent="0.25">
      <c r="A49" s="24" t="s">
        <v>62</v>
      </c>
      <c r="B49" s="25" t="s">
        <v>61</v>
      </c>
      <c r="C49" s="29"/>
      <c r="D49" s="29"/>
      <c r="E49" s="27" t="e">
        <f t="shared" si="2"/>
        <v>#DIV/0!</v>
      </c>
    </row>
    <row r="50" spans="1:6" ht="15" customHeight="1" x14ac:dyDescent="0.25">
      <c r="A50" s="24" t="s">
        <v>64</v>
      </c>
      <c r="B50" s="25" t="s">
        <v>63</v>
      </c>
      <c r="C50" s="29">
        <v>42360</v>
      </c>
      <c r="D50" s="29">
        <v>2753.54</v>
      </c>
      <c r="E50" s="27">
        <f t="shared" si="2"/>
        <v>6.5003305004721429E-2</v>
      </c>
    </row>
    <row r="51" spans="1:6" ht="21" customHeight="1" x14ac:dyDescent="0.25">
      <c r="A51" s="24" t="s">
        <v>66</v>
      </c>
      <c r="B51" s="25" t="s">
        <v>65</v>
      </c>
      <c r="C51" s="29">
        <v>31860</v>
      </c>
      <c r="D51" s="29">
        <f>D52+D53</f>
        <v>268426.65999999997</v>
      </c>
      <c r="E51" s="27">
        <f t="shared" si="2"/>
        <v>8.4251933458882604</v>
      </c>
    </row>
    <row r="52" spans="1:6" ht="15" customHeight="1" x14ac:dyDescent="0.25">
      <c r="A52" s="24" t="s">
        <v>165</v>
      </c>
      <c r="B52" s="25" t="s">
        <v>176</v>
      </c>
      <c r="C52" s="29">
        <v>30860</v>
      </c>
      <c r="D52" s="29">
        <v>20464.099999999999</v>
      </c>
      <c r="E52" s="27">
        <f t="shared" si="2"/>
        <v>0.66312702527543743</v>
      </c>
    </row>
    <row r="53" spans="1:6" ht="15" customHeight="1" x14ac:dyDescent="0.25">
      <c r="A53" s="24" t="s">
        <v>175</v>
      </c>
      <c r="B53" s="25" t="s">
        <v>177</v>
      </c>
      <c r="C53" s="29">
        <v>1000</v>
      </c>
      <c r="D53" s="29">
        <v>247962.56</v>
      </c>
      <c r="E53" s="27">
        <f t="shared" si="2"/>
        <v>247.96256</v>
      </c>
    </row>
    <row r="54" spans="1:6" ht="29.25" customHeight="1" x14ac:dyDescent="0.3">
      <c r="A54" s="20" t="s">
        <v>68</v>
      </c>
      <c r="B54" s="21" t="s">
        <v>67</v>
      </c>
      <c r="C54" s="31">
        <f>C55</f>
        <v>145000</v>
      </c>
      <c r="D54" s="31">
        <f>D55</f>
        <v>24624.3</v>
      </c>
      <c r="E54" s="23">
        <f t="shared" si="2"/>
        <v>0.16982275862068966</v>
      </c>
    </row>
    <row r="55" spans="1:6" ht="23.25" customHeight="1" x14ac:dyDescent="0.25">
      <c r="A55" s="24" t="s">
        <v>70</v>
      </c>
      <c r="B55" s="25" t="s">
        <v>69</v>
      </c>
      <c r="C55" s="29">
        <v>145000</v>
      </c>
      <c r="D55" s="29">
        <f>D56+D58</f>
        <v>24624.3</v>
      </c>
      <c r="E55" s="27">
        <f t="shared" si="2"/>
        <v>0.16982275862068966</v>
      </c>
    </row>
    <row r="56" spans="1:6" ht="30.75" customHeight="1" x14ac:dyDescent="0.25">
      <c r="A56" s="24" t="s">
        <v>237</v>
      </c>
      <c r="B56" s="25" t="s">
        <v>239</v>
      </c>
      <c r="C56" s="29">
        <v>135000</v>
      </c>
      <c r="D56" s="29">
        <v>18024.3</v>
      </c>
      <c r="E56" s="27">
        <f t="shared" si="2"/>
        <v>0.13351333333333332</v>
      </c>
    </row>
    <row r="57" spans="1:6" ht="33" customHeight="1" x14ac:dyDescent="0.25">
      <c r="A57" s="24" t="s">
        <v>238</v>
      </c>
      <c r="B57" s="25" t="s">
        <v>240</v>
      </c>
      <c r="C57" s="29">
        <v>135000</v>
      </c>
      <c r="D57" s="29">
        <v>18024.3</v>
      </c>
      <c r="E57" s="27"/>
    </row>
    <row r="58" spans="1:6" ht="15" customHeight="1" x14ac:dyDescent="0.25">
      <c r="A58" s="24" t="s">
        <v>72</v>
      </c>
      <c r="B58" s="25" t="s">
        <v>71</v>
      </c>
      <c r="C58" s="29">
        <v>10000</v>
      </c>
      <c r="D58" s="29">
        <v>6600</v>
      </c>
      <c r="E58" s="27">
        <f t="shared" si="2"/>
        <v>0.66</v>
      </c>
    </row>
    <row r="59" spans="1:6" ht="27" customHeight="1" x14ac:dyDescent="0.25">
      <c r="A59" s="24" t="s">
        <v>74</v>
      </c>
      <c r="B59" s="25" t="s">
        <v>73</v>
      </c>
      <c r="C59" s="29">
        <v>10000</v>
      </c>
      <c r="D59" s="29">
        <v>6600</v>
      </c>
      <c r="E59" s="27">
        <f t="shared" si="2"/>
        <v>0.66</v>
      </c>
    </row>
    <row r="60" spans="1:6" ht="31.5" customHeight="1" x14ac:dyDescent="0.25">
      <c r="A60" s="20" t="s">
        <v>76</v>
      </c>
      <c r="B60" s="21" t="s">
        <v>75</v>
      </c>
      <c r="C60" s="30"/>
      <c r="D60" s="30">
        <v>3852.45</v>
      </c>
      <c r="E60" s="23"/>
      <c r="F60" s="17"/>
    </row>
    <row r="61" spans="1:6" ht="30.75" customHeight="1" x14ac:dyDescent="0.25">
      <c r="A61" s="24" t="s">
        <v>78</v>
      </c>
      <c r="B61" s="25" t="s">
        <v>77</v>
      </c>
      <c r="C61" s="29"/>
      <c r="D61" s="29">
        <v>3852.45</v>
      </c>
      <c r="E61" s="27"/>
    </row>
    <row r="62" spans="1:6" ht="30.75" customHeight="1" x14ac:dyDescent="0.25">
      <c r="A62" s="24" t="s">
        <v>80</v>
      </c>
      <c r="B62" s="25" t="s">
        <v>79</v>
      </c>
      <c r="C62" s="29"/>
      <c r="D62" s="29">
        <v>3852.45</v>
      </c>
      <c r="E62" s="27"/>
    </row>
    <row r="63" spans="1:6" ht="47.25" customHeight="1" x14ac:dyDescent="0.25">
      <c r="A63" s="24" t="s">
        <v>166</v>
      </c>
      <c r="B63" s="25" t="s">
        <v>81</v>
      </c>
      <c r="C63" s="29"/>
      <c r="D63" s="29">
        <v>3852.45</v>
      </c>
      <c r="E63" s="27"/>
    </row>
    <row r="64" spans="1:6" ht="27" customHeight="1" x14ac:dyDescent="0.25">
      <c r="A64" s="20" t="s">
        <v>83</v>
      </c>
      <c r="B64" s="21" t="s">
        <v>82</v>
      </c>
      <c r="C64" s="30">
        <v>31000</v>
      </c>
      <c r="D64" s="30">
        <f>D65+D69+D71+D73+D75</f>
        <v>86281.51999999999</v>
      </c>
      <c r="E64" s="23">
        <f t="shared" si="2"/>
        <v>2.7832748387096773</v>
      </c>
    </row>
    <row r="65" spans="1:5" ht="50.25" customHeight="1" x14ac:dyDescent="0.25">
      <c r="A65" s="24" t="s">
        <v>241</v>
      </c>
      <c r="B65" s="25" t="s">
        <v>255</v>
      </c>
      <c r="C65" s="29">
        <v>7000</v>
      </c>
      <c r="D65" s="29">
        <v>100</v>
      </c>
      <c r="E65" s="23"/>
    </row>
    <row r="66" spans="1:5" ht="99.75" customHeight="1" x14ac:dyDescent="0.25">
      <c r="A66" s="24" t="s">
        <v>242</v>
      </c>
      <c r="B66" s="25" t="s">
        <v>256</v>
      </c>
      <c r="C66" s="29">
        <v>7000</v>
      </c>
      <c r="D66" s="29">
        <v>100</v>
      </c>
      <c r="E66" s="23"/>
    </row>
    <row r="67" spans="1:5" ht="88.5" customHeight="1" x14ac:dyDescent="0.25">
      <c r="A67" s="24" t="s">
        <v>243</v>
      </c>
      <c r="B67" s="25" t="s">
        <v>257</v>
      </c>
      <c r="C67" s="29">
        <v>9000</v>
      </c>
      <c r="D67" s="29"/>
      <c r="E67" s="23"/>
    </row>
    <row r="68" spans="1:5" ht="107.25" customHeight="1" x14ac:dyDescent="0.25">
      <c r="A68" s="24" t="s">
        <v>244</v>
      </c>
      <c r="B68" s="25" t="s">
        <v>258</v>
      </c>
      <c r="C68" s="29"/>
      <c r="D68" s="29"/>
      <c r="E68" s="23"/>
    </row>
    <row r="69" spans="1:5" ht="63" customHeight="1" x14ac:dyDescent="0.25">
      <c r="A69" s="24" t="s">
        <v>245</v>
      </c>
      <c r="B69" s="25" t="s">
        <v>259</v>
      </c>
      <c r="C69" s="29"/>
      <c r="D69" s="29">
        <v>20300</v>
      </c>
      <c r="E69" s="23"/>
    </row>
    <row r="70" spans="1:5" ht="81.75" customHeight="1" x14ac:dyDescent="0.25">
      <c r="A70" s="24" t="s">
        <v>246</v>
      </c>
      <c r="B70" s="25" t="s">
        <v>260</v>
      </c>
      <c r="C70" s="29"/>
      <c r="D70" s="29">
        <v>20300</v>
      </c>
      <c r="E70" s="23"/>
    </row>
    <row r="71" spans="1:5" ht="75" customHeight="1" x14ac:dyDescent="0.25">
      <c r="A71" s="24" t="s">
        <v>247</v>
      </c>
      <c r="B71" s="25" t="s">
        <v>261</v>
      </c>
      <c r="C71" s="29"/>
      <c r="D71" s="29">
        <v>600</v>
      </c>
      <c r="E71" s="23"/>
    </row>
    <row r="72" spans="1:5" ht="122.25" customHeight="1" x14ac:dyDescent="0.25">
      <c r="A72" s="24" t="s">
        <v>248</v>
      </c>
      <c r="B72" s="25" t="s">
        <v>262</v>
      </c>
      <c r="C72" s="29"/>
      <c r="D72" s="29">
        <v>600</v>
      </c>
      <c r="E72" s="23"/>
    </row>
    <row r="73" spans="1:5" ht="75" customHeight="1" x14ac:dyDescent="0.25">
      <c r="A73" s="24" t="s">
        <v>249</v>
      </c>
      <c r="B73" s="25" t="s">
        <v>264</v>
      </c>
      <c r="C73" s="29"/>
      <c r="D73" s="29">
        <v>15250</v>
      </c>
      <c r="E73" s="23"/>
    </row>
    <row r="74" spans="1:5" ht="99" customHeight="1" x14ac:dyDescent="0.25">
      <c r="A74" s="24" t="s">
        <v>250</v>
      </c>
      <c r="B74" s="25" t="s">
        <v>263</v>
      </c>
      <c r="C74" s="29"/>
      <c r="D74" s="29">
        <v>15250</v>
      </c>
      <c r="E74" s="23"/>
    </row>
    <row r="75" spans="1:5" ht="27" customHeight="1" x14ac:dyDescent="0.25">
      <c r="A75" s="24" t="s">
        <v>251</v>
      </c>
      <c r="B75" s="25" t="s">
        <v>265</v>
      </c>
      <c r="C75" s="29"/>
      <c r="D75" s="29">
        <v>50031.519999999997</v>
      </c>
      <c r="E75" s="23"/>
    </row>
    <row r="76" spans="1:5" ht="75" customHeight="1" x14ac:dyDescent="0.25">
      <c r="A76" s="24" t="s">
        <v>252</v>
      </c>
      <c r="B76" s="25" t="s">
        <v>266</v>
      </c>
      <c r="C76" s="29"/>
      <c r="D76" s="29">
        <v>50031.519999999997</v>
      </c>
      <c r="E76" s="23"/>
    </row>
    <row r="77" spans="1:5" ht="73.5" customHeight="1" x14ac:dyDescent="0.25">
      <c r="A77" s="24" t="s">
        <v>253</v>
      </c>
      <c r="B77" s="25" t="s">
        <v>267</v>
      </c>
      <c r="C77" s="29"/>
      <c r="D77" s="29">
        <v>47661.86</v>
      </c>
      <c r="E77" s="23"/>
    </row>
    <row r="78" spans="1:5" ht="89.25" customHeight="1" x14ac:dyDescent="0.25">
      <c r="A78" s="24" t="s">
        <v>254</v>
      </c>
      <c r="B78" s="25" t="s">
        <v>268</v>
      </c>
      <c r="C78" s="29"/>
      <c r="D78" s="29">
        <v>2369.66</v>
      </c>
      <c r="E78" s="23"/>
    </row>
    <row r="79" spans="1:5" ht="34.5" customHeight="1" x14ac:dyDescent="0.25">
      <c r="A79" s="24" t="s">
        <v>85</v>
      </c>
      <c r="B79" s="25" t="s">
        <v>84</v>
      </c>
      <c r="C79" s="29"/>
      <c r="D79" s="29"/>
      <c r="E79" s="27"/>
    </row>
    <row r="80" spans="1:5" ht="78.75" customHeight="1" x14ac:dyDescent="0.25">
      <c r="A80" s="24" t="s">
        <v>87</v>
      </c>
      <c r="B80" s="25" t="s">
        <v>86</v>
      </c>
      <c r="C80" s="29"/>
      <c r="D80" s="29"/>
      <c r="E80" s="27"/>
    </row>
    <row r="81" spans="1:5" ht="62.25" customHeight="1" x14ac:dyDescent="0.25">
      <c r="A81" s="24" t="s">
        <v>89</v>
      </c>
      <c r="B81" s="25" t="s">
        <v>88</v>
      </c>
      <c r="C81" s="29"/>
      <c r="D81" s="29"/>
      <c r="E81" s="27"/>
    </row>
    <row r="82" spans="1:5" ht="62.25" customHeight="1" x14ac:dyDescent="0.25">
      <c r="A82" s="24" t="s">
        <v>157</v>
      </c>
      <c r="B82" s="25" t="s">
        <v>158</v>
      </c>
      <c r="C82" s="29"/>
      <c r="D82" s="29"/>
      <c r="E82" s="27"/>
    </row>
    <row r="83" spans="1:5" ht="62.25" customHeight="1" x14ac:dyDescent="0.25">
      <c r="A83" s="24" t="s">
        <v>167</v>
      </c>
      <c r="B83" s="25" t="s">
        <v>158</v>
      </c>
      <c r="C83" s="29"/>
      <c r="D83" s="29"/>
      <c r="E83" s="27"/>
    </row>
    <row r="84" spans="1:5" ht="60.75" customHeight="1" x14ac:dyDescent="0.25">
      <c r="A84" s="24" t="s">
        <v>168</v>
      </c>
      <c r="B84" s="25" t="s">
        <v>169</v>
      </c>
      <c r="C84" s="29"/>
      <c r="D84" s="29"/>
      <c r="E84" s="27"/>
    </row>
    <row r="85" spans="1:5" ht="108" hidden="1" customHeight="1" x14ac:dyDescent="0.25">
      <c r="A85" s="24" t="s">
        <v>91</v>
      </c>
      <c r="B85" s="25" t="s">
        <v>90</v>
      </c>
      <c r="C85" s="29"/>
      <c r="D85" s="29"/>
      <c r="E85" s="27"/>
    </row>
    <row r="86" spans="1:5" ht="27" hidden="1" customHeight="1" x14ac:dyDescent="0.25">
      <c r="A86" s="24" t="s">
        <v>93</v>
      </c>
      <c r="B86" s="25" t="s">
        <v>92</v>
      </c>
      <c r="C86" s="29"/>
      <c r="D86" s="29"/>
      <c r="E86" s="27"/>
    </row>
    <row r="87" spans="1:5" ht="60" customHeight="1" x14ac:dyDescent="0.25">
      <c r="A87" s="24" t="s">
        <v>95</v>
      </c>
      <c r="B87" s="25" t="s">
        <v>94</v>
      </c>
      <c r="C87" s="29"/>
      <c r="D87" s="29"/>
      <c r="E87" s="27"/>
    </row>
    <row r="88" spans="1:5" ht="59.25" hidden="1" customHeight="1" x14ac:dyDescent="0.25">
      <c r="A88" s="24" t="s">
        <v>97</v>
      </c>
      <c r="B88" s="25" t="s">
        <v>96</v>
      </c>
      <c r="C88" s="29"/>
      <c r="D88" s="29"/>
      <c r="E88" s="27"/>
    </row>
    <row r="89" spans="1:5" ht="59.25" customHeight="1" x14ac:dyDescent="0.25">
      <c r="A89" s="24" t="s">
        <v>225</v>
      </c>
      <c r="B89" s="25" t="s">
        <v>226</v>
      </c>
      <c r="C89" s="29"/>
      <c r="D89" s="29"/>
      <c r="E89" s="27"/>
    </row>
    <row r="90" spans="1:5" ht="27" customHeight="1" x14ac:dyDescent="0.25">
      <c r="A90" s="24" t="s">
        <v>99</v>
      </c>
      <c r="B90" s="25" t="s">
        <v>98</v>
      </c>
      <c r="C90" s="29"/>
      <c r="D90" s="29"/>
      <c r="E90" s="27"/>
    </row>
    <row r="91" spans="1:5" ht="45.75" customHeight="1" x14ac:dyDescent="0.25">
      <c r="A91" s="24" t="s">
        <v>101</v>
      </c>
      <c r="B91" s="25" t="s">
        <v>100</v>
      </c>
      <c r="C91" s="29"/>
      <c r="D91" s="29"/>
      <c r="E91" s="27"/>
    </row>
    <row r="92" spans="1:5" ht="15" hidden="1" customHeight="1" x14ac:dyDescent="0.25">
      <c r="A92" s="24" t="s">
        <v>103</v>
      </c>
      <c r="B92" s="25" t="s">
        <v>102</v>
      </c>
      <c r="C92" s="29"/>
      <c r="D92" s="29"/>
      <c r="E92" s="27" t="e">
        <f t="shared" si="2"/>
        <v>#DIV/0!</v>
      </c>
    </row>
    <row r="93" spans="1:5" ht="15" hidden="1" customHeight="1" x14ac:dyDescent="0.25">
      <c r="A93" s="24" t="s">
        <v>105</v>
      </c>
      <c r="B93" s="25" t="s">
        <v>104</v>
      </c>
      <c r="C93" s="29"/>
      <c r="D93" s="29"/>
      <c r="E93" s="27" t="e">
        <f t="shared" si="2"/>
        <v>#DIV/0!</v>
      </c>
    </row>
    <row r="94" spans="1:5" ht="27" hidden="1" customHeight="1" x14ac:dyDescent="0.25">
      <c r="A94" s="24" t="s">
        <v>107</v>
      </c>
      <c r="B94" s="25" t="s">
        <v>106</v>
      </c>
      <c r="C94" s="29"/>
      <c r="D94" s="29"/>
      <c r="E94" s="27" t="e">
        <f t="shared" si="2"/>
        <v>#DIV/0!</v>
      </c>
    </row>
    <row r="95" spans="1:5" ht="24.75" customHeight="1" x14ac:dyDescent="0.25">
      <c r="A95" s="20" t="s">
        <v>109</v>
      </c>
      <c r="B95" s="21" t="s">
        <v>108</v>
      </c>
      <c r="C95" s="30">
        <f>C96</f>
        <v>138137921.48000002</v>
      </c>
      <c r="D95" s="30">
        <f>D96</f>
        <v>24591891.830000002</v>
      </c>
      <c r="E95" s="23">
        <f t="shared" ref="E95:E149" si="6">D95/C95</f>
        <v>0.17802419181151849</v>
      </c>
    </row>
    <row r="96" spans="1:5" ht="31.5" customHeight="1" x14ac:dyDescent="0.25">
      <c r="A96" s="20" t="s">
        <v>111</v>
      </c>
      <c r="B96" s="21" t="s">
        <v>110</v>
      </c>
      <c r="C96" s="30">
        <f>C97+C104+C125+C140</f>
        <v>138137921.48000002</v>
      </c>
      <c r="D96" s="30">
        <f>D97+D104+D125+D140</f>
        <v>24591891.830000002</v>
      </c>
      <c r="E96" s="23">
        <f t="shared" si="6"/>
        <v>0.17802419181151849</v>
      </c>
    </row>
    <row r="97" spans="1:5" ht="27" customHeight="1" x14ac:dyDescent="0.25">
      <c r="A97" s="24" t="s">
        <v>154</v>
      </c>
      <c r="B97" s="25" t="s">
        <v>112</v>
      </c>
      <c r="C97" s="29">
        <f>C98+C100</f>
        <v>29677000</v>
      </c>
      <c r="D97" s="29">
        <f>D98+D100</f>
        <v>9892332</v>
      </c>
      <c r="E97" s="27">
        <f t="shared" si="6"/>
        <v>0.33333328840516224</v>
      </c>
    </row>
    <row r="98" spans="1:5" ht="15" customHeight="1" x14ac:dyDescent="0.25">
      <c r="A98" s="24" t="s">
        <v>195</v>
      </c>
      <c r="B98" s="25" t="s">
        <v>113</v>
      </c>
      <c r="C98" s="29">
        <v>16414000</v>
      </c>
      <c r="D98" s="29">
        <v>5471332</v>
      </c>
      <c r="E98" s="27">
        <f t="shared" si="6"/>
        <v>0.33333325210186426</v>
      </c>
    </row>
    <row r="99" spans="1:5" ht="27" customHeight="1" x14ac:dyDescent="0.25">
      <c r="A99" s="24" t="s">
        <v>194</v>
      </c>
      <c r="B99" s="25" t="s">
        <v>114</v>
      </c>
      <c r="C99" s="29">
        <v>16414000</v>
      </c>
      <c r="D99" s="29">
        <v>5471332</v>
      </c>
      <c r="E99" s="27">
        <f t="shared" si="6"/>
        <v>0.33333325210186426</v>
      </c>
    </row>
    <row r="100" spans="1:5" ht="27" customHeight="1" x14ac:dyDescent="0.25">
      <c r="A100" s="24" t="s">
        <v>193</v>
      </c>
      <c r="B100" s="25" t="s">
        <v>115</v>
      </c>
      <c r="C100" s="29">
        <v>13263000</v>
      </c>
      <c r="D100" s="29">
        <v>4421000</v>
      </c>
      <c r="E100" s="27">
        <f t="shared" si="6"/>
        <v>0.33333333333333331</v>
      </c>
    </row>
    <row r="101" spans="1:5" ht="26.25" customHeight="1" x14ac:dyDescent="0.25">
      <c r="A101" s="24" t="s">
        <v>192</v>
      </c>
      <c r="B101" s="25" t="s">
        <v>116</v>
      </c>
      <c r="C101" s="29">
        <v>13263000</v>
      </c>
      <c r="D101" s="29">
        <v>4421000</v>
      </c>
      <c r="E101" s="27">
        <f t="shared" si="6"/>
        <v>0.33333333333333331</v>
      </c>
    </row>
    <row r="102" spans="1:5" ht="27" hidden="1" customHeight="1" x14ac:dyDescent="0.25">
      <c r="A102" s="24" t="s">
        <v>191</v>
      </c>
      <c r="B102" s="32" t="s">
        <v>159</v>
      </c>
      <c r="C102" s="29"/>
      <c r="D102" s="29"/>
      <c r="E102" s="27" t="e">
        <f t="shared" si="6"/>
        <v>#DIV/0!</v>
      </c>
    </row>
    <row r="103" spans="1:5" ht="27" hidden="1" customHeight="1" x14ac:dyDescent="0.25">
      <c r="A103" s="24" t="s">
        <v>190</v>
      </c>
      <c r="B103" s="32" t="s">
        <v>164</v>
      </c>
      <c r="C103" s="29"/>
      <c r="D103" s="29"/>
      <c r="E103" s="27" t="e">
        <f t="shared" si="6"/>
        <v>#DIV/0!</v>
      </c>
    </row>
    <row r="104" spans="1:5" ht="31.5" customHeight="1" x14ac:dyDescent="0.25">
      <c r="A104" s="24" t="s">
        <v>189</v>
      </c>
      <c r="B104" s="32" t="s">
        <v>117</v>
      </c>
      <c r="C104" s="29">
        <f>C107+C109+C111+C113+C115+C123</f>
        <v>29870450.670000002</v>
      </c>
      <c r="D104" s="29">
        <v>74592</v>
      </c>
      <c r="E104" s="27">
        <f t="shared" si="6"/>
        <v>2.4971836154757286E-3</v>
      </c>
    </row>
    <row r="105" spans="1:5" ht="0.75" customHeight="1" x14ac:dyDescent="0.25">
      <c r="A105" s="33" t="s">
        <v>188</v>
      </c>
      <c r="B105" s="34" t="s">
        <v>151</v>
      </c>
      <c r="C105" s="29"/>
      <c r="D105" s="29"/>
      <c r="E105" s="27" t="e">
        <f t="shared" si="6"/>
        <v>#DIV/0!</v>
      </c>
    </row>
    <row r="106" spans="1:5" ht="33.75" hidden="1" customHeight="1" x14ac:dyDescent="0.25">
      <c r="A106" s="33" t="s">
        <v>187</v>
      </c>
      <c r="B106" s="34" t="s">
        <v>152</v>
      </c>
      <c r="C106" s="29"/>
      <c r="D106" s="29"/>
      <c r="E106" s="27" t="e">
        <f t="shared" si="6"/>
        <v>#DIV/0!</v>
      </c>
    </row>
    <row r="107" spans="1:5" ht="92.25" customHeight="1" x14ac:dyDescent="0.25">
      <c r="A107" s="24" t="s">
        <v>186</v>
      </c>
      <c r="B107" s="25" t="s">
        <v>143</v>
      </c>
      <c r="C107" s="29">
        <v>14676914</v>
      </c>
      <c r="D107" s="29"/>
      <c r="E107" s="27">
        <f t="shared" si="6"/>
        <v>0</v>
      </c>
    </row>
    <row r="108" spans="1:5" ht="93.75" customHeight="1" x14ac:dyDescent="0.25">
      <c r="A108" s="24" t="s">
        <v>185</v>
      </c>
      <c r="B108" s="25" t="s">
        <v>118</v>
      </c>
      <c r="C108" s="29">
        <v>14676914</v>
      </c>
      <c r="D108" s="29"/>
      <c r="E108" s="27">
        <f t="shared" si="6"/>
        <v>0</v>
      </c>
    </row>
    <row r="109" spans="1:5" ht="93.75" customHeight="1" x14ac:dyDescent="0.25">
      <c r="A109" s="24" t="s">
        <v>269</v>
      </c>
      <c r="B109" s="25" t="s">
        <v>271</v>
      </c>
      <c r="C109" s="29">
        <v>3010202</v>
      </c>
      <c r="D109" s="29"/>
      <c r="E109" s="27">
        <f t="shared" si="6"/>
        <v>0</v>
      </c>
    </row>
    <row r="110" spans="1:5" ht="93.75" customHeight="1" x14ac:dyDescent="0.25">
      <c r="A110" s="24" t="s">
        <v>270</v>
      </c>
      <c r="B110" s="25" t="s">
        <v>272</v>
      </c>
      <c r="C110" s="29">
        <v>3010202</v>
      </c>
      <c r="D110" s="29"/>
      <c r="E110" s="27">
        <f t="shared" si="6"/>
        <v>0</v>
      </c>
    </row>
    <row r="111" spans="1:5" ht="93.75" customHeight="1" x14ac:dyDescent="0.25">
      <c r="A111" s="24" t="s">
        <v>184</v>
      </c>
      <c r="B111" s="25" t="s">
        <v>172</v>
      </c>
      <c r="C111" s="29">
        <v>833701</v>
      </c>
      <c r="D111" s="29"/>
      <c r="E111" s="27">
        <f t="shared" si="6"/>
        <v>0</v>
      </c>
    </row>
    <row r="112" spans="1:5" ht="93.75" customHeight="1" x14ac:dyDescent="0.25">
      <c r="A112" s="24" t="s">
        <v>179</v>
      </c>
      <c r="B112" s="25" t="s">
        <v>173</v>
      </c>
      <c r="C112" s="29">
        <v>833701</v>
      </c>
      <c r="D112" s="29"/>
      <c r="E112" s="27">
        <f t="shared" si="6"/>
        <v>0</v>
      </c>
    </row>
    <row r="113" spans="1:5" ht="93.75" customHeight="1" x14ac:dyDescent="0.25">
      <c r="A113" s="24" t="s">
        <v>178</v>
      </c>
      <c r="B113" s="25" t="s">
        <v>218</v>
      </c>
      <c r="C113" s="29">
        <v>420000</v>
      </c>
      <c r="D113" s="29"/>
      <c r="E113" s="27">
        <f t="shared" si="6"/>
        <v>0</v>
      </c>
    </row>
    <row r="114" spans="1:5" ht="93.75" customHeight="1" x14ac:dyDescent="0.25">
      <c r="A114" s="24" t="s">
        <v>217</v>
      </c>
      <c r="B114" s="25" t="s">
        <v>219</v>
      </c>
      <c r="C114" s="29">
        <v>420000</v>
      </c>
      <c r="D114" s="29"/>
      <c r="E114" s="27">
        <f t="shared" si="6"/>
        <v>0</v>
      </c>
    </row>
    <row r="115" spans="1:5" ht="93.75" customHeight="1" x14ac:dyDescent="0.25">
      <c r="A115" s="24" t="s">
        <v>196</v>
      </c>
      <c r="B115" s="25" t="s">
        <v>220</v>
      </c>
      <c r="C115" s="29">
        <v>74592</v>
      </c>
      <c r="D115" s="29"/>
      <c r="E115" s="27">
        <f t="shared" si="6"/>
        <v>0</v>
      </c>
    </row>
    <row r="116" spans="1:5" ht="93.75" customHeight="1" x14ac:dyDescent="0.25">
      <c r="A116" s="24" t="s">
        <v>197</v>
      </c>
      <c r="B116" s="25" t="s">
        <v>221</v>
      </c>
      <c r="C116" s="29">
        <v>74592</v>
      </c>
      <c r="D116" s="29">
        <v>74592</v>
      </c>
      <c r="E116" s="27">
        <f t="shared" si="6"/>
        <v>1</v>
      </c>
    </row>
    <row r="117" spans="1:5" ht="0.75" customHeight="1" x14ac:dyDescent="0.25">
      <c r="A117" s="24" t="s">
        <v>180</v>
      </c>
      <c r="B117" s="25" t="s">
        <v>170</v>
      </c>
      <c r="C117" s="29"/>
      <c r="D117" s="29"/>
      <c r="E117" s="27" t="e">
        <f t="shared" si="6"/>
        <v>#DIV/0!</v>
      </c>
    </row>
    <row r="118" spans="1:5" ht="93.75" hidden="1" customHeight="1" x14ac:dyDescent="0.25">
      <c r="A118" s="24" t="s">
        <v>181</v>
      </c>
      <c r="B118" s="25" t="s">
        <v>171</v>
      </c>
      <c r="C118" s="29"/>
      <c r="D118" s="29"/>
      <c r="E118" s="27" t="e">
        <f t="shared" si="6"/>
        <v>#DIV/0!</v>
      </c>
    </row>
    <row r="119" spans="1:5" ht="47.25" hidden="1" x14ac:dyDescent="0.25">
      <c r="A119" s="24" t="s">
        <v>182</v>
      </c>
      <c r="B119" s="25" t="s">
        <v>153</v>
      </c>
      <c r="C119" s="29"/>
      <c r="D119" s="29"/>
      <c r="E119" s="27" t="e">
        <f t="shared" si="6"/>
        <v>#DIV/0!</v>
      </c>
    </row>
    <row r="120" spans="1:5" ht="46.5" hidden="1" customHeight="1" x14ac:dyDescent="0.25">
      <c r="A120" s="24" t="s">
        <v>183</v>
      </c>
      <c r="B120" s="25" t="s">
        <v>153</v>
      </c>
      <c r="C120" s="29"/>
      <c r="D120" s="29"/>
      <c r="E120" s="27" t="e">
        <f t="shared" si="6"/>
        <v>#DIV/0!</v>
      </c>
    </row>
    <row r="121" spans="1:5" ht="46.5" hidden="1" customHeight="1" x14ac:dyDescent="0.25">
      <c r="A121" s="24" t="s">
        <v>196</v>
      </c>
      <c r="B121" s="25" t="s">
        <v>160</v>
      </c>
      <c r="C121" s="29"/>
      <c r="D121" s="29"/>
      <c r="E121" s="27" t="e">
        <f t="shared" si="6"/>
        <v>#DIV/0!</v>
      </c>
    </row>
    <row r="122" spans="1:5" ht="46.5" hidden="1" customHeight="1" x14ac:dyDescent="0.25">
      <c r="A122" s="24" t="s">
        <v>197</v>
      </c>
      <c r="B122" s="25" t="s">
        <v>174</v>
      </c>
      <c r="C122" s="29"/>
      <c r="D122" s="29"/>
      <c r="E122" s="27" t="e">
        <f t="shared" si="6"/>
        <v>#DIV/0!</v>
      </c>
    </row>
    <row r="123" spans="1:5" ht="15" customHeight="1" x14ac:dyDescent="0.25">
      <c r="A123" s="24" t="s">
        <v>198</v>
      </c>
      <c r="B123" s="25" t="s">
        <v>119</v>
      </c>
      <c r="C123" s="29">
        <v>10855041.67</v>
      </c>
      <c r="D123" s="29"/>
      <c r="E123" s="27">
        <f t="shared" si="6"/>
        <v>0</v>
      </c>
    </row>
    <row r="124" spans="1:5" ht="15" customHeight="1" x14ac:dyDescent="0.25">
      <c r="A124" s="24" t="s">
        <v>199</v>
      </c>
      <c r="B124" s="25" t="s">
        <v>120</v>
      </c>
      <c r="C124" s="29">
        <v>10855041.67</v>
      </c>
      <c r="D124" s="29"/>
      <c r="E124" s="27">
        <f t="shared" si="6"/>
        <v>0</v>
      </c>
    </row>
    <row r="125" spans="1:5" ht="34.5" customHeight="1" x14ac:dyDescent="0.25">
      <c r="A125" s="24" t="s">
        <v>200</v>
      </c>
      <c r="B125" s="25" t="s">
        <v>121</v>
      </c>
      <c r="C125" s="29">
        <f>C126+C128+C130+C132+C134+C136+C138</f>
        <v>75323702.810000002</v>
      </c>
      <c r="D125" s="29">
        <f>D126+D128+D132+D136</f>
        <v>13728510.029999999</v>
      </c>
      <c r="E125" s="27">
        <f t="shared" si="6"/>
        <v>0.18226015872625684</v>
      </c>
    </row>
    <row r="126" spans="1:5" ht="45" customHeight="1" x14ac:dyDescent="0.25">
      <c r="A126" s="24" t="s">
        <v>201</v>
      </c>
      <c r="B126" s="25" t="s">
        <v>126</v>
      </c>
      <c r="C126" s="29">
        <v>71390515.549999997</v>
      </c>
      <c r="D126" s="29">
        <f>D127</f>
        <v>13576375.449999999</v>
      </c>
      <c r="E126" s="27">
        <f t="shared" si="6"/>
        <v>0.19017057581677599</v>
      </c>
    </row>
    <row r="127" spans="1:5" ht="45" customHeight="1" x14ac:dyDescent="0.25">
      <c r="A127" s="24" t="s">
        <v>202</v>
      </c>
      <c r="B127" s="25" t="s">
        <v>127</v>
      </c>
      <c r="C127" s="29">
        <v>71390515.549999997</v>
      </c>
      <c r="D127" s="29">
        <v>13576375.449999999</v>
      </c>
      <c r="E127" s="27">
        <f t="shared" si="6"/>
        <v>0.19017057581677599</v>
      </c>
    </row>
    <row r="128" spans="1:5" ht="78" customHeight="1" x14ac:dyDescent="0.25">
      <c r="A128" s="24" t="s">
        <v>203</v>
      </c>
      <c r="B128" s="25" t="s">
        <v>128</v>
      </c>
      <c r="C128" s="29">
        <v>406674</v>
      </c>
      <c r="D128" s="29">
        <v>43666.1</v>
      </c>
      <c r="E128" s="27">
        <f t="shared" si="6"/>
        <v>0.10737371949030428</v>
      </c>
    </row>
    <row r="129" spans="1:5" ht="76.5" customHeight="1" x14ac:dyDescent="0.25">
      <c r="A129" s="24" t="s">
        <v>204</v>
      </c>
      <c r="B129" s="25" t="s">
        <v>129</v>
      </c>
      <c r="C129" s="29">
        <v>406674</v>
      </c>
      <c r="D129" s="29">
        <v>43666.1</v>
      </c>
      <c r="E129" s="27">
        <f t="shared" si="6"/>
        <v>0.10737371949030428</v>
      </c>
    </row>
    <row r="130" spans="1:5" ht="73.5" customHeight="1" x14ac:dyDescent="0.25">
      <c r="A130" s="24" t="s">
        <v>205</v>
      </c>
      <c r="B130" s="25" t="s">
        <v>130</v>
      </c>
      <c r="C130" s="29">
        <v>3010788</v>
      </c>
      <c r="D130" s="29"/>
      <c r="E130" s="27">
        <f t="shared" si="6"/>
        <v>0</v>
      </c>
    </row>
    <row r="131" spans="1:5" ht="75" customHeight="1" x14ac:dyDescent="0.25">
      <c r="A131" s="24" t="s">
        <v>206</v>
      </c>
      <c r="B131" s="25" t="s">
        <v>131</v>
      </c>
      <c r="C131" s="29">
        <v>3010788</v>
      </c>
      <c r="D131" s="29"/>
      <c r="E131" s="27">
        <f t="shared" si="6"/>
        <v>0</v>
      </c>
    </row>
    <row r="132" spans="1:5" ht="46.5" customHeight="1" x14ac:dyDescent="0.25">
      <c r="A132" s="24" t="s">
        <v>207</v>
      </c>
      <c r="B132" s="25" t="s">
        <v>122</v>
      </c>
      <c r="C132" s="29">
        <v>363955</v>
      </c>
      <c r="D132" s="29">
        <v>90988.75</v>
      </c>
      <c r="E132" s="27">
        <f t="shared" si="6"/>
        <v>0.25</v>
      </c>
    </row>
    <row r="133" spans="1:5" ht="49.5" customHeight="1" x14ac:dyDescent="0.25">
      <c r="A133" s="24" t="s">
        <v>208</v>
      </c>
      <c r="B133" s="25" t="s">
        <v>123</v>
      </c>
      <c r="C133" s="29">
        <v>363955</v>
      </c>
      <c r="D133" s="29">
        <v>90988.75</v>
      </c>
      <c r="E133" s="27">
        <f t="shared" si="6"/>
        <v>0.25</v>
      </c>
    </row>
    <row r="134" spans="1:5" ht="63.75" customHeight="1" x14ac:dyDescent="0.25">
      <c r="A134" s="24" t="s">
        <v>222</v>
      </c>
      <c r="B134" s="25" t="s">
        <v>223</v>
      </c>
      <c r="C134" s="29">
        <v>5640</v>
      </c>
      <c r="D134" s="29"/>
      <c r="E134" s="27">
        <f t="shared" si="6"/>
        <v>0</v>
      </c>
    </row>
    <row r="135" spans="1:5" ht="72" customHeight="1" x14ac:dyDescent="0.25">
      <c r="A135" s="24" t="s">
        <v>222</v>
      </c>
      <c r="B135" s="25" t="s">
        <v>224</v>
      </c>
      <c r="C135" s="29">
        <v>5640</v>
      </c>
      <c r="D135" s="29"/>
      <c r="E135" s="27">
        <f t="shared" si="6"/>
        <v>0</v>
      </c>
    </row>
    <row r="136" spans="1:5" ht="51.75" customHeight="1" x14ac:dyDescent="0.25">
      <c r="A136" s="24" t="s">
        <v>209</v>
      </c>
      <c r="B136" s="25" t="s">
        <v>124</v>
      </c>
      <c r="C136" s="29">
        <v>36008.26</v>
      </c>
      <c r="D136" s="29">
        <v>17479.73</v>
      </c>
      <c r="E136" s="27">
        <f t="shared" si="6"/>
        <v>0.48543667480739139</v>
      </c>
    </row>
    <row r="137" spans="1:5" ht="65.25" customHeight="1" x14ac:dyDescent="0.25">
      <c r="A137" s="24" t="s">
        <v>210</v>
      </c>
      <c r="B137" s="25" t="s">
        <v>125</v>
      </c>
      <c r="C137" s="29">
        <v>3608.26</v>
      </c>
      <c r="D137" s="29">
        <v>17479.73</v>
      </c>
      <c r="E137" s="27">
        <f t="shared" si="6"/>
        <v>4.8443654282119359</v>
      </c>
    </row>
    <row r="138" spans="1:5" ht="65.25" customHeight="1" x14ac:dyDescent="0.25">
      <c r="A138" s="24" t="s">
        <v>273</v>
      </c>
      <c r="B138" s="25" t="s">
        <v>275</v>
      </c>
      <c r="C138" s="29">
        <v>110122</v>
      </c>
      <c r="D138" s="29"/>
      <c r="E138" s="27"/>
    </row>
    <row r="139" spans="1:5" ht="65.25" customHeight="1" x14ac:dyDescent="0.25">
      <c r="A139" s="24" t="s">
        <v>274</v>
      </c>
      <c r="B139" s="25" t="s">
        <v>276</v>
      </c>
      <c r="C139" s="29">
        <v>110122</v>
      </c>
      <c r="D139" s="29"/>
      <c r="E139" s="27"/>
    </row>
    <row r="140" spans="1:5" ht="30" customHeight="1" x14ac:dyDescent="0.25">
      <c r="A140" s="24" t="s">
        <v>211</v>
      </c>
      <c r="B140" s="25" t="s">
        <v>132</v>
      </c>
      <c r="C140" s="29">
        <f>C141+C143</f>
        <v>3266768</v>
      </c>
      <c r="D140" s="29">
        <f>D141+D143</f>
        <v>896457.8</v>
      </c>
      <c r="E140" s="27">
        <f t="shared" si="6"/>
        <v>0.27441734460482042</v>
      </c>
    </row>
    <row r="141" spans="1:5" ht="62.25" customHeight="1" x14ac:dyDescent="0.25">
      <c r="A141" s="24" t="s">
        <v>212</v>
      </c>
      <c r="B141" s="25" t="s">
        <v>133</v>
      </c>
      <c r="C141" s="29">
        <v>3064571</v>
      </c>
      <c r="D141" s="29">
        <v>852859</v>
      </c>
      <c r="E141" s="27">
        <f t="shared" si="6"/>
        <v>0.27829637492490794</v>
      </c>
    </row>
    <row r="142" spans="1:5" ht="75" customHeight="1" x14ac:dyDescent="0.25">
      <c r="A142" s="35" t="s">
        <v>213</v>
      </c>
      <c r="B142" s="25" t="s">
        <v>134</v>
      </c>
      <c r="C142" s="29">
        <v>3064571</v>
      </c>
      <c r="D142" s="29">
        <v>852859</v>
      </c>
      <c r="E142" s="27">
        <f t="shared" si="6"/>
        <v>0.27829637492490794</v>
      </c>
    </row>
    <row r="143" spans="1:5" ht="31.5" customHeight="1" x14ac:dyDescent="0.25">
      <c r="A143" s="24" t="s">
        <v>214</v>
      </c>
      <c r="B143" s="25" t="s">
        <v>135</v>
      </c>
      <c r="C143" s="29">
        <v>202197</v>
      </c>
      <c r="D143" s="29">
        <v>43598.8</v>
      </c>
      <c r="E143" s="27">
        <f t="shared" si="6"/>
        <v>0.21562535547016029</v>
      </c>
    </row>
    <row r="144" spans="1:5" ht="30.75" customHeight="1" x14ac:dyDescent="0.25">
      <c r="A144" s="24" t="s">
        <v>215</v>
      </c>
      <c r="B144" s="25" t="s">
        <v>136</v>
      </c>
      <c r="C144" s="29">
        <v>202197</v>
      </c>
      <c r="D144" s="29">
        <v>43598.8</v>
      </c>
      <c r="E144" s="27">
        <f t="shared" si="6"/>
        <v>0.21562535547016029</v>
      </c>
    </row>
    <row r="145" spans="1:5" ht="45.75" hidden="1" customHeight="1" x14ac:dyDescent="0.25">
      <c r="A145" s="24" t="s">
        <v>138</v>
      </c>
      <c r="B145" s="25" t="s">
        <v>137</v>
      </c>
      <c r="C145" s="29"/>
      <c r="D145" s="29"/>
      <c r="E145" s="27" t="e">
        <f t="shared" si="6"/>
        <v>#DIV/0!</v>
      </c>
    </row>
    <row r="146" spans="1:5" ht="45.75" hidden="1" customHeight="1" x14ac:dyDescent="0.25">
      <c r="A146" s="24" t="s">
        <v>155</v>
      </c>
      <c r="B146" s="25" t="s">
        <v>139</v>
      </c>
      <c r="C146" s="29"/>
      <c r="D146" s="29"/>
      <c r="E146" s="27" t="e">
        <f t="shared" si="6"/>
        <v>#DIV/0!</v>
      </c>
    </row>
    <row r="147" spans="1:5" ht="45" hidden="1" customHeight="1" x14ac:dyDescent="0.25">
      <c r="A147" s="24" t="s">
        <v>216</v>
      </c>
      <c r="B147" s="25" t="s">
        <v>139</v>
      </c>
      <c r="C147" s="29"/>
      <c r="D147" s="29"/>
      <c r="E147" s="27" t="e">
        <f t="shared" si="6"/>
        <v>#DIV/0!</v>
      </c>
    </row>
    <row r="148" spans="1:5" ht="15.75" hidden="1" customHeight="1" x14ac:dyDescent="0.25">
      <c r="A148" s="36"/>
      <c r="B148" s="37"/>
      <c r="C148" s="38"/>
      <c r="D148" s="38"/>
      <c r="E148" s="27" t="e">
        <f t="shared" si="6"/>
        <v>#DIV/0!</v>
      </c>
    </row>
    <row r="149" spans="1:5" ht="15.75" x14ac:dyDescent="0.25">
      <c r="A149" s="39" t="s">
        <v>144</v>
      </c>
      <c r="B149" s="39"/>
      <c r="C149" s="30">
        <f>C12+C96</f>
        <v>182656330.48000002</v>
      </c>
      <c r="D149" s="30">
        <f>D12+D96</f>
        <v>36218783.609999999</v>
      </c>
      <c r="E149" s="23">
        <f t="shared" si="6"/>
        <v>0.19828923265249643</v>
      </c>
    </row>
    <row r="150" spans="1:5" ht="15.75" x14ac:dyDescent="0.25">
      <c r="A150" s="14"/>
      <c r="B150" s="14"/>
      <c r="C150" s="14"/>
      <c r="D150" s="14"/>
      <c r="E150" s="14"/>
    </row>
    <row r="151" spans="1:5" ht="15.75" x14ac:dyDescent="0.25">
      <c r="A151" s="14"/>
      <c r="B151" s="14"/>
      <c r="C151" s="14"/>
      <c r="D151" s="14"/>
      <c r="E151" s="14"/>
    </row>
  </sheetData>
  <mergeCells count="10">
    <mergeCell ref="B9:B10"/>
    <mergeCell ref="A9:A10"/>
    <mergeCell ref="E9:E10"/>
    <mergeCell ref="D9:D10"/>
    <mergeCell ref="C9:C10"/>
    <mergeCell ref="C1:E1"/>
    <mergeCell ref="C3:E3"/>
    <mergeCell ref="C4:E4"/>
    <mergeCell ref="A7:E7"/>
    <mergeCell ref="A1:B1"/>
  </mergeCells>
  <pageMargins left="0.19685039370078741" right="0.19685039370078741" top="0.59055118110236227" bottom="0" header="0" footer="0"/>
  <pageSetup paperSize="9" scale="7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user</cp:lastModifiedBy>
  <cp:lastPrinted>2020-05-13T13:16:19Z</cp:lastPrinted>
  <dcterms:created xsi:type="dcterms:W3CDTF">2016-07-05T13:04:41Z</dcterms:created>
  <dcterms:modified xsi:type="dcterms:W3CDTF">2020-05-15T07:51:10Z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