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1" i="1" l="1"/>
  <c r="D85" i="1"/>
  <c r="E85" i="1"/>
  <c r="C85" i="1"/>
  <c r="D121" i="1" l="1"/>
  <c r="E121" i="1"/>
  <c r="C121" i="1"/>
  <c r="D122" i="1"/>
  <c r="E122" i="1"/>
  <c r="C122" i="1"/>
  <c r="D54" i="1" l="1"/>
  <c r="E54" i="1"/>
  <c r="C54" i="1"/>
  <c r="D47" i="1" l="1"/>
  <c r="E47" i="1"/>
  <c r="D102" i="1"/>
  <c r="E102" i="1"/>
  <c r="C102" i="1"/>
  <c r="C101" i="1" s="1"/>
  <c r="D84" i="1"/>
  <c r="D71" i="1" s="1"/>
  <c r="E84" i="1"/>
  <c r="E71" i="1" s="1"/>
  <c r="C84" i="1"/>
  <c r="D74" i="1"/>
  <c r="E74" i="1"/>
  <c r="C74" i="1"/>
  <c r="E119" i="1" l="1"/>
  <c r="D119" i="1"/>
  <c r="C119" i="1"/>
  <c r="E32" i="1"/>
  <c r="E27" i="1" s="1"/>
  <c r="D32" i="1"/>
  <c r="D27" i="1" s="1"/>
  <c r="C32" i="1"/>
  <c r="C27" i="1" s="1"/>
  <c r="E127" i="1" l="1"/>
  <c r="E126" i="1" s="1"/>
  <c r="D127" i="1"/>
  <c r="D126" i="1" s="1"/>
  <c r="C127" i="1"/>
  <c r="C126" i="1" s="1"/>
  <c r="D58" i="1" l="1"/>
  <c r="E58" i="1"/>
  <c r="C58" i="1"/>
  <c r="C50" i="1" l="1"/>
  <c r="C47" i="1" s="1"/>
  <c r="C38" i="1"/>
  <c r="E101" i="1" l="1"/>
  <c r="E94" i="1" s="1"/>
  <c r="D101" i="1"/>
  <c r="D94" i="1" s="1"/>
  <c r="C94" i="1"/>
  <c r="C65" i="1" l="1"/>
  <c r="D65" i="1"/>
  <c r="E65" i="1"/>
  <c r="E69" i="1" l="1"/>
  <c r="D69" i="1"/>
  <c r="D67" i="1" l="1"/>
  <c r="C67" i="1"/>
  <c r="C64" i="1" s="1"/>
  <c r="D53" i="1"/>
  <c r="C53" i="1"/>
  <c r="D46" i="1"/>
  <c r="C46" i="1"/>
  <c r="D34" i="1"/>
  <c r="C34" i="1"/>
  <c r="D22" i="1"/>
  <c r="D21" i="1" s="1"/>
  <c r="C22" i="1"/>
  <c r="C21" i="1" s="1"/>
  <c r="D16" i="1"/>
  <c r="D15" i="1" s="1"/>
  <c r="C16" i="1"/>
  <c r="C15" i="1" s="1"/>
  <c r="E16" i="1"/>
  <c r="D38" i="1" l="1"/>
  <c r="D37" i="1" s="1"/>
  <c r="D64" i="1"/>
  <c r="C37" i="1"/>
  <c r="C14" i="1" s="1"/>
  <c r="D63" i="1" l="1"/>
  <c r="D62" i="1" s="1"/>
  <c r="D14" i="1"/>
  <c r="C63" i="1"/>
  <c r="C62" i="1" s="1"/>
  <c r="C130" i="1" s="1"/>
  <c r="E67" i="1"/>
  <c r="D130" i="1" l="1"/>
  <c r="E64" i="1"/>
  <c r="E38" i="1"/>
  <c r="E46" i="1"/>
  <c r="E53" i="1"/>
  <c r="E34" i="1"/>
  <c r="E22" i="1"/>
  <c r="E21" i="1" s="1"/>
  <c r="E15" i="1"/>
  <c r="E37" i="1" l="1"/>
  <c r="E14" i="1" l="1"/>
  <c r="E63" i="1"/>
  <c r="E62" i="1" s="1"/>
  <c r="E130" i="1" l="1"/>
</calcChain>
</file>

<file path=xl/sharedStrings.xml><?xml version="1.0" encoding="utf-8"?>
<sst xmlns="http://schemas.openxmlformats.org/spreadsheetml/2006/main" count="214" uniqueCount="212">
  <si>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</si>
  <si>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</si>
  <si>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</si>
  <si>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</si>
  <si>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</si>
  <si>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</si>
  <si>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</si>
  <si>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</si>
  <si>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</si>
  <si>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</si>
  <si>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</si>
  <si>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</si>
  <si>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</si>
  <si>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</si>
  <si>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</si>
  <si>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</si>
  <si>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</si>
  <si>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</si>
  <si>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</si>
  <si>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</si>
  <si>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</si>
  <si>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</si>
  <si>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</si>
  <si>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</si>
  <si>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</si>
  <si>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</si>
  <si>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</si>
  <si>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</si>
  <si>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</si>
  <si>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</si>
  <si>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</si>
  <si>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</si>
  <si>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</si>
  <si>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</si>
  <si>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</si>
  <si>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</si>
  <si>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</si>
  <si>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</si>
  <si>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</si>
  <si>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</si>
  <si>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</si>
  <si>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</si>
  <si>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</si>
  <si>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</si>
  <si>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</si>
  <si>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</si>
  <si>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</si>
  <si>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</si>
  <si>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</si>
  <si>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</si>
  <si>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</si>
  <si>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</si>
  <si>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</si>
  <si>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</si>
  <si>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</si>
  <si>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</si>
  <si>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</si>
  <si>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</si>
  <si>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</si>
  <si>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</si>
  <si>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</si>
  <si>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</si>
  <si>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</si>
  <si>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</si>
  <si>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</si>
  <si>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</si>
  <si>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</si>
  <si>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</si>
  <si>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</si>
  <si>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</si>
  <si>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</si>
  <si>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</si>
  <si>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</si>
  <si>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</si>
  <si>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</si>
  <si>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</si>
  <si>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</si>
  <si>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</si>
  <si>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</si>
  <si>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</si>
  <si>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</si>
  <si>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</si>
  <si>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</si>
  <si>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</si>
  <si>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</si>
  <si>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</si>
  <si>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</si>
  <si>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</si>
  <si>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</si>
  <si>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</si>
  <si>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</si>
  <si>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</si>
  <si>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ПРИЛОЖЕНИЕ 1</t>
  </si>
  <si>
    <t>000 1 11 05013 05 0000 120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</si>
  <si>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</si>
  <si>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</si>
  <si>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</si>
  <si>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</si>
  <si>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</si>
  <si>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</si>
  <si>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</si>
  <si>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</si>
  <si>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>000 2 02 20216 00 0000 151</t>
  </si>
  <si>
    <t>000 2 02 20216 05 0000 151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</si>
  <si>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</si>
  <si>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</si>
  <si>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</si>
  <si>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</si>
  <si>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</si>
  <si>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</si>
  <si>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</si>
  <si>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повышение качества и доступности предоставления государственных и муниципальных услуг</t>
  </si>
  <si>
    <t>000 1 12 01041 01 0000 120</t>
  </si>
  <si>
    <t xml:space="preserve">Прочие дотации 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</si>
  <si>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</si>
  <si>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</si>
  <si>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</si>
  <si>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Сумма на 2020 год</t>
  </si>
  <si>
    <t xml:space="preserve">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</si>
  <si>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</si>
  <si>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</si>
  <si>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</si>
  <si>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</si>
  <si>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</si>
  <si>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</si>
  <si>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</si>
  <si>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000 2 02 19999 00 0000 150</t>
  </si>
  <si>
    <t>000 2 02 19999 05 0000 150</t>
  </si>
  <si>
    <t>000 2 02 20000 00 0000 150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</si>
  <si>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</si>
  <si>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</si>
  <si>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</si>
  <si>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</si>
  <si>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</si>
  <si>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000 2 02 29999 00 0000 150</t>
  </si>
  <si>
    <t>000 2 02 29999 05 0000 150</t>
  </si>
  <si>
    <t>000 2 02 30000 00 0000 150</t>
  </si>
  <si>
    <t>000 2 02 35118 00 0000 150</t>
  </si>
  <si>
    <t>000 2 02 35118 05 0000 150</t>
  </si>
  <si>
    <t>000 2 02 35120 00 0000 150</t>
  </si>
  <si>
    <t>000 2 02 35120 05 0000 150</t>
  </si>
  <si>
    <t>000 2 02 35260 00 0000 150</t>
  </si>
  <si>
    <t>000 2 02 35260 05 0000 150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</si>
  <si>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</si>
  <si>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</si>
  <si>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</si>
  <si>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</si>
  <si>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</si>
  <si>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</si>
  <si>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</si>
  <si>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</si>
  <si>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</si>
  <si>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</si>
  <si>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</si>
  <si>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>000 1 12 01042 01 0000 120</t>
  </si>
  <si>
    <t>Плата за размещение твердых коммунальных отходов</t>
  </si>
  <si>
    <t>на 2020 год и на плановый период 2021 и 2022 годов"</t>
  </si>
  <si>
    <t>Сумма на 2021 год</t>
  </si>
  <si>
    <t>Сумма  на 2022 год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</si>
  <si>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</si>
  <si>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</si>
  <si>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</si>
  <si>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</si>
  <si>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</si>
  <si>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</si>
  <si>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</si>
  <si>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</si>
  <si>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000 1 13 02060 00 0000 130</t>
  </si>
  <si>
    <t>000 1 12 01040 01 0000 120</t>
  </si>
  <si>
    <t xml:space="preserve">Плата за размещение отходов  производства 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</si>
  <si>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</si>
  <si>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901 1 16 01053 01 0000 140</t>
  </si>
  <si>
    <t>901 1 16 01063 01 0000 140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</si>
  <si>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</si>
  <si>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901 1 16 01203 01 0000 140</t>
  </si>
  <si>
    <t>000 1 05 04020 02 0000 110</t>
  </si>
  <si>
    <t>Налог, взимаемый в связи с применением патентной системы налогооблажения</t>
  </si>
  <si>
    <t>000 1 05 04000 02 0000 110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</si>
  <si>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</si>
  <si>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>Субвенции бюджетам муниципальных образований  на осуществление отдельных государственных полномочий Российской Федерации по  первичному воинскому учету на территориях , где отсутствуют военные комиссариаты</t>
  </si>
  <si>
    <t>000 2 02 25228 05 0000 150</t>
  </si>
  <si>
    <t>000 2 02 25228 00 0000 150</t>
  </si>
  <si>
    <t xml:space="preserve"> Субсидии бюджетам  на оснащение объектов спортивной инфраструктуры спортивно-технологическим оборудованием</t>
  </si>
  <si>
    <t>субсидии на организацию мероприятий по проведению оздоровительной кампании детей в рамках государтвенной программы "Развитие образования и науки Брянской области"</t>
  </si>
  <si>
    <t>субсидии на капитальный ремонт кровель муниципальных образовательных организаций в рамках государственной прораммы "Развитие образования и науки Брянской области" в сфере образования</t>
  </si>
  <si>
    <t>субсидии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</si>
  <si>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Субвенции бюджетам на  компенсацию части родительской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</si>
  <si>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 компенсацию части родительской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</si>
  <si>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</si>
  <si>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 на осуществление отдельных полномочий в сфере образования</t>
  </si>
  <si>
    <t>субвенции бюджетам муниципальных районов 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</si>
  <si>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</si>
  <si>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</si>
  <si>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 xml:space="preserve"> субвенции бюджетам муниципальных районов 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родителям, пордготовку лиц, желающих принять на воспитание в свою семью ребенка, оставшегося без попечения родителей</t>
  </si>
  <si>
    <t>Субвенции бюджетам 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</si>
  <si>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</si>
  <si>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</si>
  <si>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</si>
  <si>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 xml:space="preserve"> Субсидии бюджетам муниципальных районов на оснащение объектов спортивной инфраструктуры спортивно-технологическим оборудованием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</si>
  <si>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</si>
  <si>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</si>
  <si>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</si>
  <si>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</si>
  <si>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000 1 13 02995 05 0000 130</t>
  </si>
  <si>
    <t>Прочие доходы от компенсации затрат бюджетов муниципальных районов</t>
  </si>
  <si>
    <t>«О бюджете Жирятинского муниципального  района Брянской области</t>
  </si>
  <si>
    <t>субсидии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</si>
  <si>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 xml:space="preserve">Прогнозируемые доходы  бюджета Жирятинского муниципального  района Брянской области  на 2020 год и на плановый период 2021 и 2022 годов  </t>
  </si>
  <si>
    <t xml:space="preserve">                                                                                                             от «12» декабря 2019 г.  №6-42</t>
  </si>
  <si>
    <t>субсидии на 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</si>
  <si>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субсидии на приведение в соответствиии с брендбуком "Точки роста" помещений муниципальных общеобразовательных организаций</t>
  </si>
  <si>
    <t>субсидии на 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</si>
</sst>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86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4" fontId="28" fillId="0" borderId="4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justify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vertical="center" wrapText="1"/>
    </xf>
    <xf numFmtId="0" fontId="29" fillId="0" borderId="3" xfId="0" applyFont="1" applyBorder="1" applyAlignment="1">
      <alignment horizontal="justify" vertical="center" wrapText="1"/>
    </xf>
    <xf numFmtId="4" fontId="30" fillId="0" borderId="5" xfId="0" applyNumberFormat="1" applyFont="1" applyBorder="1" applyAlignment="1">
      <alignment horizontal="right" vertical="center" wrapText="1"/>
    </xf>
    <xf numFmtId="0" fontId="29" fillId="0" borderId="2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23" xfId="0" applyFont="1" applyBorder="1" applyAlignment="1">
      <alignment horizontal="justify" vertical="center" wrapText="1"/>
    </xf>
    <xf numFmtId="4" fontId="30" fillId="0" borderId="1" xfId="0" applyNumberFormat="1" applyFont="1" applyBorder="1"/>
    <xf numFmtId="4" fontId="28" fillId="0" borderId="1" xfId="0" applyNumberFormat="1" applyFont="1" applyBorder="1"/>
    <xf numFmtId="4" fontId="28" fillId="0" borderId="7" xfId="0" applyNumberFormat="1" applyFont="1" applyBorder="1"/>
    <xf numFmtId="4" fontId="30" fillId="0" borderId="1" xfId="0" applyNumberFormat="1" applyFont="1" applyBorder="1" applyAlignment="1">
      <alignment horizontal="right"/>
    </xf>
    <xf numFmtId="4" fontId="30" fillId="0" borderId="7" xfId="0" applyNumberFormat="1" applyFont="1" applyBorder="1" applyAlignment="1">
      <alignment horizontal="right"/>
    </xf>
    <xf numFmtId="4" fontId="30" fillId="0" borderId="7" xfId="0" applyNumberFormat="1" applyFont="1" applyBorder="1"/>
    <xf numFmtId="4" fontId="30" fillId="0" borderId="1" xfId="0" applyNumberFormat="1" applyFont="1" applyBorder="1" applyAlignment="1">
      <alignment horizontal="right" wrapText="1"/>
    </xf>
    <xf numFmtId="0" fontId="27" fillId="0" borderId="2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4" fontId="30" fillId="0" borderId="1" xfId="0" applyNumberFormat="1" applyFont="1" applyBorder="1" applyAlignment="1">
      <alignment vertical="center" wrapText="1"/>
    </xf>
    <xf numFmtId="0" fontId="31" fillId="0" borderId="0" xfId="0" applyFont="1"/>
    <xf numFmtId="4" fontId="30" fillId="0" borderId="7" xfId="0" applyNumberFormat="1" applyFont="1" applyBorder="1" applyAlignment="1">
      <alignment horizontal="right" wrapText="1"/>
    </xf>
    <xf numFmtId="4" fontId="30" fillId="0" borderId="2" xfId="0" applyNumberFormat="1" applyFont="1" applyBorder="1" applyAlignment="1">
      <alignment wrapText="1"/>
    </xf>
    <xf numFmtId="4" fontId="30" fillId="0" borderId="7" xfId="0" applyNumberFormat="1" applyFont="1" applyBorder="1" applyAlignment="1">
      <alignment wrapText="1"/>
    </xf>
    <xf numFmtId="4" fontId="30" fillId="0" borderId="1" xfId="0" applyNumberFormat="1" applyFont="1" applyBorder="1" applyAlignment="1"/>
    <xf numFmtId="0" fontId="27" fillId="0" borderId="1" xfId="0" applyFont="1" applyBorder="1" applyAlignment="1">
      <alignment horizontal="justify" vertical="center" wrapText="1"/>
    </xf>
    <xf numFmtId="0" fontId="27" fillId="0" borderId="6" xfId="0" applyFont="1" applyBorder="1" applyAlignment="1">
      <alignment vertical="center" wrapText="1"/>
    </xf>
    <xf numFmtId="0" fontId="29" fillId="0" borderId="1" xfId="0" applyFont="1" applyBorder="1" applyAlignment="1">
      <alignment horizontal="justify" vertical="center" wrapText="1"/>
    </xf>
    <xf numFmtId="4" fontId="30" fillId="0" borderId="7" xfId="0" applyNumberFormat="1" applyFont="1" applyBorder="1" applyAlignment="1">
      <alignment horizontal="right" vertical="center" wrapText="1"/>
    </xf>
    <xf numFmtId="4" fontId="30" fillId="0" borderId="7" xfId="0" applyNumberFormat="1" applyFont="1" applyBorder="1" applyAlignment="1"/>
    <xf numFmtId="0" fontId="29" fillId="2" borderId="5" xfId="0" quotePrefix="1" applyNumberFormat="1" applyFont="1" applyFill="1" applyBorder="1" applyAlignment="1">
      <alignment horizontal="left" vertical="center" shrinkToFit="1"/>
    </xf>
    <xf numFmtId="0" fontId="29" fillId="2" borderId="23" xfId="0" applyNumberFormat="1" applyFont="1" applyFill="1" applyBorder="1" applyAlignment="1">
      <alignment horizontal="left" vertical="center" wrapText="1"/>
    </xf>
    <xf numFmtId="4" fontId="30" fillId="2" borderId="5" xfId="0" applyNumberFormat="1" applyFont="1" applyFill="1" applyBorder="1" applyAlignment="1">
      <alignment horizontal="right" vertical="center" shrinkToFit="1"/>
    </xf>
    <xf numFmtId="0" fontId="29" fillId="2" borderId="1" xfId="0" quotePrefix="1" applyNumberFormat="1" applyFont="1" applyFill="1" applyBorder="1" applyAlignment="1">
      <alignment horizontal="left" vertical="center" shrinkToFit="1"/>
    </xf>
    <xf numFmtId="0" fontId="29" fillId="2" borderId="2" xfId="0" applyNumberFormat="1" applyFont="1" applyFill="1" applyBorder="1" applyAlignment="1">
      <alignment horizontal="left" vertical="center" wrapText="1"/>
    </xf>
    <xf numFmtId="4" fontId="30" fillId="2" borderId="1" xfId="0" applyNumberFormat="1" applyFont="1" applyFill="1" applyBorder="1" applyAlignment="1">
      <alignment horizontal="right" vertical="center" shrinkToFit="1"/>
    </xf>
    <xf numFmtId="4" fontId="30" fillId="2" borderId="1" xfId="0" applyNumberFormat="1" applyFont="1" applyFill="1" applyBorder="1" applyAlignment="1">
      <alignment horizontal="right" wrapText="1"/>
    </xf>
    <xf numFmtId="0" fontId="29" fillId="2" borderId="4" xfId="0" quotePrefix="1" applyNumberFormat="1" applyFont="1" applyFill="1" applyBorder="1" applyAlignment="1">
      <alignment horizontal="left" vertical="center" shrinkToFit="1"/>
    </xf>
    <xf numFmtId="0" fontId="29" fillId="2" borderId="8" xfId="0" applyNumberFormat="1" applyFont="1" applyFill="1" applyBorder="1" applyAlignment="1">
      <alignment horizontal="left" vertical="center" wrapText="1"/>
    </xf>
    <xf numFmtId="4" fontId="28" fillId="0" borderId="1" xfId="0" applyNumberFormat="1" applyFont="1" applyBorder="1" applyAlignment="1"/>
    <xf numFmtId="0" fontId="29" fillId="0" borderId="4" xfId="0" applyFont="1" applyBorder="1" applyAlignment="1">
      <alignment vertical="center" wrapText="1"/>
    </xf>
    <xf numFmtId="0" fontId="29" fillId="0" borderId="4" xfId="0" applyFont="1" applyBorder="1" applyAlignment="1">
      <alignment horizontal="justify" vertical="center" wrapText="1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justify" vertical="center" wrapText="1"/>
    </xf>
    <xf numFmtId="0" fontId="29" fillId="34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>
      <alignment wrapText="1"/>
    </xf>
    <xf numFmtId="4" fontId="30" fillId="34" borderId="7" xfId="0" applyNumberFormat="1" applyFont="1" applyFill="1" applyBorder="1"/>
    <xf numFmtId="4" fontId="30" fillId="34" borderId="7" xfId="0" applyNumberFormat="1" applyFont="1" applyFill="1" applyBorder="1" applyAlignment="1">
      <alignment horizontal="right" wrapText="1"/>
    </xf>
    <xf numFmtId="0" fontId="27" fillId="34" borderId="1" xfId="0" applyFont="1" applyFill="1" applyBorder="1" applyAlignment="1">
      <alignment vertical="center" wrapText="1"/>
    </xf>
    <xf numFmtId="0" fontId="27" fillId="34" borderId="1" xfId="0" applyFont="1" applyFill="1" applyBorder="1" applyAlignment="1">
      <alignment horizontal="justify" vertical="center" wrapText="1"/>
    </xf>
    <xf numFmtId="4" fontId="28" fillId="34" borderId="7" xfId="0" applyNumberFormat="1" applyFont="1" applyFill="1" applyBorder="1"/>
    <xf numFmtId="0" fontId="29" fillId="34" borderId="1" xfId="0" applyFont="1" applyFill="1" applyBorder="1" applyAlignment="1">
      <alignment vertical="center" wrapText="1"/>
    </xf>
    <xf numFmtId="0" fontId="29" fillId="34" borderId="0" xfId="0" applyFont="1" applyFill="1" applyBorder="1" applyAlignment="1">
      <alignment horizontal="justify" vertical="center" wrapText="1"/>
    </xf>
    <xf numFmtId="4" fontId="30" fillId="34" borderId="1" xfId="0" applyNumberFormat="1" applyFont="1" applyFill="1" applyBorder="1"/>
    <xf numFmtId="0" fontId="29" fillId="34" borderId="2" xfId="0" applyFont="1" applyFill="1" applyBorder="1" applyAlignment="1">
      <alignment horizontal="justify" vertical="center" wrapText="1"/>
    </xf>
    <xf numFmtId="4" fontId="30" fillId="34" borderId="1" xfId="0" applyNumberFormat="1" applyFont="1" applyFill="1" applyBorder="1" applyAlignment="1">
      <alignment horizontal="right" vertical="center" wrapText="1"/>
    </xf>
    <xf numFmtId="0" fontId="29" fillId="34" borderId="1" xfId="0" applyFont="1" applyFill="1" applyBorder="1" applyAlignment="1">
      <alignment horizontal="justify" vertical="center" wrapText="1"/>
    </xf>
    <xf numFmtId="4" fontId="30" fillId="34" borderId="1" xfId="0" applyNumberFormat="1" applyFont="1" applyFill="1" applyBorder="1" applyAlignment="1">
      <alignment horizontal="right" wrapText="1"/>
    </xf>
    <xf numFmtId="4" fontId="30" fillId="34" borderId="7" xfId="0" applyNumberFormat="1" applyFont="1" applyFill="1" applyBorder="1" applyAlignment="1"/>
    <xf numFmtId="0" fontId="29" fillId="34" borderId="5" xfId="0" applyFont="1" applyFill="1" applyBorder="1" applyAlignment="1">
      <alignment vertical="center" wrapText="1"/>
    </xf>
    <xf numFmtId="0" fontId="29" fillId="34" borderId="6" xfId="0" applyFont="1" applyFill="1" applyBorder="1" applyAlignment="1">
      <alignment vertical="center" wrapText="1"/>
    </xf>
    <xf numFmtId="4" fontId="30" fillId="34" borderId="1" xfId="0" applyNumberFormat="1" applyFont="1" applyFill="1" applyBorder="1" applyAlignment="1">
      <alignment wrapText="1"/>
    </xf>
    <xf numFmtId="4" fontId="30" fillId="34" borderId="7" xfId="0" applyNumberFormat="1" applyFont="1" applyFill="1" applyBorder="1" applyAlignment="1">
      <alignment wrapText="1"/>
    </xf>
    <xf numFmtId="4" fontId="28" fillId="0" borderId="7" xfId="0" applyNumberFormat="1" applyFont="1" applyBorder="1" applyAlignment="1"/>
    <xf numFmtId="4" fontId="30" fillId="0" borderId="4" xfId="0" applyNumberFormat="1" applyFont="1" applyBorder="1"/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abSelected="1" topLeftCell="A60" workbookViewId="0">
      <selection activeCell="C72" sqref="C72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6.42578125" customWidth="1"/>
  </cols>
  <sheetData>
    <row r="1" spans="1:5" x14ac:dyDescent="0.25">
      <c r="B1" s="5"/>
      <c r="C1" s="6"/>
      <c r="D1" s="6"/>
      <c r="E1" s="5" t="s">
        <v>92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208</v>
      </c>
    </row>
    <row r="5" spans="1:5" x14ac:dyDescent="0.25">
      <c r="E5" s="1" t="s">
        <v>205</v>
      </c>
    </row>
    <row r="6" spans="1:5" x14ac:dyDescent="0.25">
      <c r="B6" s="84" t="s">
        <v>156</v>
      </c>
      <c r="C6" s="84"/>
      <c r="D6" s="84"/>
      <c r="E6" s="84"/>
    </row>
    <row r="7" spans="1:5" x14ac:dyDescent="0.25">
      <c r="B7" s="4"/>
      <c r="C7" s="6"/>
      <c r="D7" s="6"/>
      <c r="E7" s="4"/>
    </row>
    <row r="8" spans="1:5" x14ac:dyDescent="0.25">
      <c r="E8" s="1"/>
    </row>
    <row r="9" spans="1:5" ht="54" customHeight="1" x14ac:dyDescent="0.25">
      <c r="A9" s="76" t="s">
        <v>207</v>
      </c>
      <c r="B9" s="76"/>
      <c r="C9" s="76"/>
      <c r="D9" s="76"/>
      <c r="E9" s="76"/>
    </row>
    <row r="10" spans="1:5" x14ac:dyDescent="0.25">
      <c r="E10" s="2" t="s">
        <v>2</v>
      </c>
    </row>
    <row r="11" spans="1:5" x14ac:dyDescent="0.25">
      <c r="A11" s="77" t="s">
        <v>78</v>
      </c>
      <c r="B11" s="79" t="s">
        <v>3</v>
      </c>
      <c r="C11" s="85" t="s">
        <v>117</v>
      </c>
      <c r="D11" s="85" t="s">
        <v>157</v>
      </c>
      <c r="E11" s="82" t="s">
        <v>158</v>
      </c>
    </row>
    <row r="12" spans="1:5" x14ac:dyDescent="0.25">
      <c r="A12" s="78"/>
      <c r="B12" s="80"/>
      <c r="C12" s="80"/>
      <c r="D12" s="80"/>
      <c r="E12" s="83"/>
    </row>
    <row r="13" spans="1:5" x14ac:dyDescent="0.25">
      <c r="A13" s="78"/>
      <c r="B13" s="81"/>
      <c r="C13" s="81"/>
      <c r="D13" s="81"/>
      <c r="E13" s="83"/>
    </row>
    <row r="14" spans="1:5" x14ac:dyDescent="0.25">
      <c r="A14" s="7" t="s">
        <v>4</v>
      </c>
      <c r="B14" s="8" t="s">
        <v>5</v>
      </c>
      <c r="C14" s="9">
        <f>C15+C21+C27+C34+C37+C46+C53+C58</f>
        <v>44518409</v>
      </c>
      <c r="D14" s="9">
        <f t="shared" ref="D14:E14" si="0">D15+D21+D27+D34+D37+D46+D53+D58</f>
        <v>47518086</v>
      </c>
      <c r="E14" s="9">
        <f t="shared" si="0"/>
        <v>50575828</v>
      </c>
    </row>
    <row r="15" spans="1:5" x14ac:dyDescent="0.25">
      <c r="A15" s="7" t="s">
        <v>6</v>
      </c>
      <c r="B15" s="10" t="s">
        <v>7</v>
      </c>
      <c r="C15" s="11">
        <f t="shared" ref="C15:D15" si="1">C16</f>
        <v>33904200</v>
      </c>
      <c r="D15" s="11">
        <f t="shared" si="1"/>
        <v>36517800</v>
      </c>
      <c r="E15" s="11">
        <f>E16</f>
        <v>39349200</v>
      </c>
    </row>
    <row r="16" spans="1:5" x14ac:dyDescent="0.25">
      <c r="A16" s="12" t="s">
        <v>8</v>
      </c>
      <c r="B16" s="13" t="s">
        <v>9</v>
      </c>
      <c r="C16" s="14">
        <f t="shared" ref="C16:D16" si="2">C17+C18+C19+C20</f>
        <v>33904200</v>
      </c>
      <c r="D16" s="14">
        <f t="shared" si="2"/>
        <v>36517800</v>
      </c>
      <c r="E16" s="14">
        <f>E17+E18+E19+E20</f>
        <v>39349200</v>
      </c>
    </row>
    <row r="17" spans="1:5" ht="63.75" x14ac:dyDescent="0.25">
      <c r="A17" s="12" t="s">
        <v>10</v>
      </c>
      <c r="B17" s="15" t="s">
        <v>11</v>
      </c>
      <c r="C17" s="16">
        <v>33327900</v>
      </c>
      <c r="D17" s="16">
        <v>35897000</v>
      </c>
      <c r="E17" s="16">
        <v>38680300</v>
      </c>
    </row>
    <row r="18" spans="1:5" ht="84.75" customHeight="1" x14ac:dyDescent="0.25">
      <c r="A18" s="12" t="s">
        <v>12</v>
      </c>
      <c r="B18" s="17" t="s">
        <v>13</v>
      </c>
      <c r="C18" s="16">
        <v>135600</v>
      </c>
      <c r="D18" s="16">
        <v>146100</v>
      </c>
      <c r="E18" s="16">
        <v>157400</v>
      </c>
    </row>
    <row r="19" spans="1:5" ht="38.25" x14ac:dyDescent="0.25">
      <c r="A19" s="12" t="s">
        <v>14</v>
      </c>
      <c r="B19" s="15" t="s">
        <v>15</v>
      </c>
      <c r="C19" s="16">
        <v>237300</v>
      </c>
      <c r="D19" s="16">
        <v>255600</v>
      </c>
      <c r="E19" s="16">
        <v>275400</v>
      </c>
    </row>
    <row r="20" spans="1:5" ht="76.5" x14ac:dyDescent="0.25">
      <c r="A20" s="12" t="s">
        <v>16</v>
      </c>
      <c r="B20" s="18" t="s">
        <v>17</v>
      </c>
      <c r="C20" s="16">
        <v>203400</v>
      </c>
      <c r="D20" s="16">
        <v>219100</v>
      </c>
      <c r="E20" s="16">
        <v>236100</v>
      </c>
    </row>
    <row r="21" spans="1:5" ht="25.5" x14ac:dyDescent="0.25">
      <c r="A21" s="41" t="s">
        <v>18</v>
      </c>
      <c r="B21" s="42" t="s">
        <v>19</v>
      </c>
      <c r="C21" s="43">
        <f t="shared" ref="C21:D21" si="3">C22</f>
        <v>7066205</v>
      </c>
      <c r="D21" s="43">
        <f t="shared" si="3"/>
        <v>7435282</v>
      </c>
      <c r="E21" s="43">
        <f>E22</f>
        <v>7890624</v>
      </c>
    </row>
    <row r="22" spans="1:5" ht="25.5" x14ac:dyDescent="0.25">
      <c r="A22" s="44" t="s">
        <v>20</v>
      </c>
      <c r="B22" s="45" t="s">
        <v>79</v>
      </c>
      <c r="C22" s="46">
        <f t="shared" ref="C22:D22" si="4">C23+C24+C25+C26</f>
        <v>7066205</v>
      </c>
      <c r="D22" s="46">
        <f t="shared" si="4"/>
        <v>7435282</v>
      </c>
      <c r="E22" s="46">
        <f>E23+E24+E25+E26</f>
        <v>7890624</v>
      </c>
    </row>
    <row r="23" spans="1:5" ht="89.25" customHeight="1" x14ac:dyDescent="0.25">
      <c r="A23" s="44" t="s">
        <v>159</v>
      </c>
      <c r="B23" s="45" t="s">
        <v>163</v>
      </c>
      <c r="C23" s="47">
        <v>3237992</v>
      </c>
      <c r="D23" s="47">
        <v>3427545</v>
      </c>
      <c r="E23" s="19">
        <v>3631875</v>
      </c>
    </row>
    <row r="24" spans="1:5" ht="102" customHeight="1" x14ac:dyDescent="0.25">
      <c r="A24" s="44" t="s">
        <v>160</v>
      </c>
      <c r="B24" s="45" t="s">
        <v>164</v>
      </c>
      <c r="C24" s="47">
        <v>16686</v>
      </c>
      <c r="D24" s="47">
        <v>17205</v>
      </c>
      <c r="E24" s="19">
        <v>17910</v>
      </c>
    </row>
    <row r="25" spans="1:5" ht="109.5" customHeight="1" x14ac:dyDescent="0.25">
      <c r="A25" s="44" t="s">
        <v>161</v>
      </c>
      <c r="B25" s="45" t="s">
        <v>165</v>
      </c>
      <c r="C25" s="47">
        <v>4229419</v>
      </c>
      <c r="D25" s="47">
        <v>4464543</v>
      </c>
      <c r="E25" s="19">
        <v>4701818</v>
      </c>
    </row>
    <row r="26" spans="1:5" ht="89.25" x14ac:dyDescent="0.25">
      <c r="A26" s="48" t="s">
        <v>162</v>
      </c>
      <c r="B26" s="49" t="s">
        <v>166</v>
      </c>
      <c r="C26" s="47">
        <v>-417892</v>
      </c>
      <c r="D26" s="47">
        <v>-474011</v>
      </c>
      <c r="E26" s="19">
        <v>-460979</v>
      </c>
    </row>
    <row r="27" spans="1:5" x14ac:dyDescent="0.25">
      <c r="A27" s="7" t="s">
        <v>21</v>
      </c>
      <c r="B27" s="8" t="s">
        <v>22</v>
      </c>
      <c r="C27" s="20">
        <f>C28+C30+C32</f>
        <v>1362000</v>
      </c>
      <c r="D27" s="21">
        <f>D28+D30+D32</f>
        <v>1378000</v>
      </c>
      <c r="E27" s="21">
        <f>E28+E30+E32</f>
        <v>1148000</v>
      </c>
    </row>
    <row r="28" spans="1:5" ht="25.5" x14ac:dyDescent="0.25">
      <c r="A28" s="12" t="s">
        <v>23</v>
      </c>
      <c r="B28" s="15" t="s">
        <v>24</v>
      </c>
      <c r="C28" s="22">
        <v>1127000</v>
      </c>
      <c r="D28" s="23">
        <v>282000</v>
      </c>
      <c r="E28" s="24">
        <v>0</v>
      </c>
    </row>
    <row r="29" spans="1:5" ht="25.5" x14ac:dyDescent="0.25">
      <c r="A29" s="12" t="s">
        <v>25</v>
      </c>
      <c r="B29" s="15" t="s">
        <v>24</v>
      </c>
      <c r="C29" s="16">
        <v>1127000</v>
      </c>
      <c r="D29" s="16">
        <v>282000</v>
      </c>
      <c r="E29" s="24">
        <v>0</v>
      </c>
    </row>
    <row r="30" spans="1:5" x14ac:dyDescent="0.25">
      <c r="A30" s="12" t="s">
        <v>26</v>
      </c>
      <c r="B30" s="17" t="s">
        <v>27</v>
      </c>
      <c r="C30" s="22">
        <v>235000</v>
      </c>
      <c r="D30" s="22">
        <v>251000</v>
      </c>
      <c r="E30" s="19">
        <v>269000</v>
      </c>
    </row>
    <row r="31" spans="1:5" x14ac:dyDescent="0.25">
      <c r="A31" s="12" t="s">
        <v>28</v>
      </c>
      <c r="B31" s="15" t="s">
        <v>27</v>
      </c>
      <c r="C31" s="16">
        <v>235000</v>
      </c>
      <c r="D31" s="16">
        <v>251000</v>
      </c>
      <c r="E31" s="24">
        <v>269000</v>
      </c>
    </row>
    <row r="32" spans="1:5" ht="25.5" x14ac:dyDescent="0.25">
      <c r="A32" s="12" t="s">
        <v>177</v>
      </c>
      <c r="B32" s="15" t="s">
        <v>176</v>
      </c>
      <c r="C32" s="16">
        <f>C33</f>
        <v>0</v>
      </c>
      <c r="D32" s="39">
        <f>D33</f>
        <v>845000</v>
      </c>
      <c r="E32" s="24">
        <f>E33</f>
        <v>879000</v>
      </c>
    </row>
    <row r="33" spans="1:5" ht="38.25" x14ac:dyDescent="0.25">
      <c r="A33" s="12" t="s">
        <v>175</v>
      </c>
      <c r="B33" s="15" t="s">
        <v>178</v>
      </c>
      <c r="C33" s="25">
        <v>0</v>
      </c>
      <c r="D33" s="32">
        <v>845000</v>
      </c>
      <c r="E33" s="40">
        <v>879000</v>
      </c>
    </row>
    <row r="34" spans="1:5" x14ac:dyDescent="0.25">
      <c r="A34" s="7" t="s">
        <v>29</v>
      </c>
      <c r="B34" s="8" t="s">
        <v>30</v>
      </c>
      <c r="C34" s="20">
        <f t="shared" ref="C34:D34" si="5">C35</f>
        <v>219000</v>
      </c>
      <c r="D34" s="21">
        <f t="shared" si="5"/>
        <v>219000</v>
      </c>
      <c r="E34" s="21">
        <f>E35</f>
        <v>219000</v>
      </c>
    </row>
    <row r="35" spans="1:5" ht="25.5" x14ac:dyDescent="0.25">
      <c r="A35" s="12" t="s">
        <v>31</v>
      </c>
      <c r="B35" s="15" t="s">
        <v>32</v>
      </c>
      <c r="C35" s="19">
        <v>219000</v>
      </c>
      <c r="D35" s="24">
        <v>219000</v>
      </c>
      <c r="E35" s="24">
        <v>219000</v>
      </c>
    </row>
    <row r="36" spans="1:5" ht="38.25" x14ac:dyDescent="0.25">
      <c r="A36" s="12" t="s">
        <v>33</v>
      </c>
      <c r="B36" s="15" t="s">
        <v>34</v>
      </c>
      <c r="C36" s="25">
        <v>219000</v>
      </c>
      <c r="D36" s="25">
        <v>219000</v>
      </c>
      <c r="E36" s="24">
        <v>219000</v>
      </c>
    </row>
    <row r="37" spans="1:5" ht="38.25" x14ac:dyDescent="0.25">
      <c r="A37" s="7" t="s">
        <v>35</v>
      </c>
      <c r="B37" s="26" t="s">
        <v>36</v>
      </c>
      <c r="C37" s="20">
        <f t="shared" ref="C37:D37" si="6">C38+C43</f>
        <v>1672304</v>
      </c>
      <c r="D37" s="21">
        <f t="shared" si="6"/>
        <v>1672304</v>
      </c>
      <c r="E37" s="21">
        <f>E38+E43</f>
        <v>1672304</v>
      </c>
    </row>
    <row r="38" spans="1:5" ht="63.75" x14ac:dyDescent="0.25">
      <c r="A38" s="12" t="s">
        <v>37</v>
      </c>
      <c r="B38" s="27" t="s">
        <v>38</v>
      </c>
      <c r="C38" s="19">
        <f>C39+C41</f>
        <v>1672304</v>
      </c>
      <c r="D38" s="24">
        <f t="shared" ref="D38" si="7">D39+D41</f>
        <v>1672304</v>
      </c>
      <c r="E38" s="24">
        <f>E39+E41</f>
        <v>1672304</v>
      </c>
    </row>
    <row r="39" spans="1:5" ht="51" x14ac:dyDescent="0.25">
      <c r="A39" s="28" t="s">
        <v>39</v>
      </c>
      <c r="B39" s="27" t="s">
        <v>40</v>
      </c>
      <c r="C39" s="19">
        <v>788261</v>
      </c>
      <c r="D39" s="24">
        <v>788261</v>
      </c>
      <c r="E39" s="24">
        <v>788261</v>
      </c>
    </row>
    <row r="40" spans="1:5" ht="76.5" x14ac:dyDescent="0.25">
      <c r="A40" s="12" t="s">
        <v>93</v>
      </c>
      <c r="B40" s="27" t="s">
        <v>94</v>
      </c>
      <c r="C40" s="19">
        <v>788261</v>
      </c>
      <c r="D40" s="24">
        <v>788261</v>
      </c>
      <c r="E40" s="24">
        <v>788261</v>
      </c>
    </row>
    <row r="41" spans="1:5" ht="63.75" x14ac:dyDescent="0.25">
      <c r="A41" s="12" t="s">
        <v>41</v>
      </c>
      <c r="B41" s="27" t="s">
        <v>42</v>
      </c>
      <c r="C41" s="19">
        <v>884043</v>
      </c>
      <c r="D41" s="24">
        <v>884043</v>
      </c>
      <c r="E41" s="24">
        <v>884043</v>
      </c>
    </row>
    <row r="42" spans="1:5" ht="51" x14ac:dyDescent="0.25">
      <c r="A42" s="28" t="s">
        <v>43</v>
      </c>
      <c r="B42" s="27" t="s">
        <v>44</v>
      </c>
      <c r="C42" s="19">
        <v>884043</v>
      </c>
      <c r="D42" s="24">
        <v>884043</v>
      </c>
      <c r="E42" s="24">
        <v>884043</v>
      </c>
    </row>
    <row r="43" spans="1:5" ht="25.5" x14ac:dyDescent="0.25">
      <c r="A43" s="12" t="s">
        <v>45</v>
      </c>
      <c r="B43" s="27" t="s">
        <v>46</v>
      </c>
      <c r="C43" s="19"/>
      <c r="D43" s="24"/>
      <c r="E43" s="24"/>
    </row>
    <row r="44" spans="1:5" ht="38.25" x14ac:dyDescent="0.25">
      <c r="A44" s="12" t="s">
        <v>47</v>
      </c>
      <c r="B44" s="27" t="s">
        <v>48</v>
      </c>
      <c r="C44" s="19"/>
      <c r="D44" s="24"/>
      <c r="E44" s="24"/>
    </row>
    <row r="45" spans="1:5" ht="38.25" x14ac:dyDescent="0.25">
      <c r="A45" s="12" t="s">
        <v>49</v>
      </c>
      <c r="B45" s="29" t="s">
        <v>50</v>
      </c>
      <c r="C45" s="30"/>
      <c r="D45" s="30"/>
      <c r="E45" s="19"/>
    </row>
    <row r="46" spans="1:5" x14ac:dyDescent="0.25">
      <c r="A46" s="7" t="s">
        <v>118</v>
      </c>
      <c r="B46" s="26" t="s">
        <v>51</v>
      </c>
      <c r="C46" s="21">
        <f t="shared" ref="C46:D46" si="8">C47</f>
        <v>118700</v>
      </c>
      <c r="D46" s="21">
        <f t="shared" si="8"/>
        <v>118700</v>
      </c>
      <c r="E46" s="21">
        <f>E47</f>
        <v>118700</v>
      </c>
    </row>
    <row r="47" spans="1:5" x14ac:dyDescent="0.25">
      <c r="A47" s="12" t="s">
        <v>52</v>
      </c>
      <c r="B47" s="29" t="s">
        <v>53</v>
      </c>
      <c r="C47" s="19">
        <f>C48+C49+C50</f>
        <v>118700</v>
      </c>
      <c r="D47" s="19">
        <f t="shared" ref="D47:E47" si="9">D48+D49+D50</f>
        <v>118700</v>
      </c>
      <c r="E47" s="19">
        <f t="shared" si="9"/>
        <v>118700</v>
      </c>
    </row>
    <row r="48" spans="1:5" ht="25.5" x14ac:dyDescent="0.25">
      <c r="A48" s="12" t="s">
        <v>54</v>
      </c>
      <c r="B48" s="27" t="s">
        <v>55</v>
      </c>
      <c r="C48" s="30">
        <v>44480</v>
      </c>
      <c r="D48" s="30">
        <v>44480</v>
      </c>
      <c r="E48" s="24">
        <v>44480</v>
      </c>
    </row>
    <row r="49" spans="1:6" x14ac:dyDescent="0.25">
      <c r="A49" s="12" t="s">
        <v>56</v>
      </c>
      <c r="B49" s="27" t="s">
        <v>57</v>
      </c>
      <c r="C49" s="30">
        <v>42360</v>
      </c>
      <c r="D49" s="30">
        <v>42360</v>
      </c>
      <c r="E49" s="24">
        <v>42360</v>
      </c>
    </row>
    <row r="50" spans="1:6" x14ac:dyDescent="0.25">
      <c r="A50" s="12" t="s">
        <v>168</v>
      </c>
      <c r="B50" s="27" t="s">
        <v>58</v>
      </c>
      <c r="C50" s="30">
        <f>C51+C52</f>
        <v>31860</v>
      </c>
      <c r="D50" s="30">
        <v>31860</v>
      </c>
      <c r="E50" s="24">
        <v>31860</v>
      </c>
    </row>
    <row r="51" spans="1:6" x14ac:dyDescent="0.25">
      <c r="A51" s="12" t="s">
        <v>112</v>
      </c>
      <c r="B51" s="27" t="s">
        <v>169</v>
      </c>
      <c r="C51" s="30">
        <v>30860</v>
      </c>
      <c r="D51" s="30">
        <v>30860</v>
      </c>
      <c r="E51" s="24">
        <v>30860</v>
      </c>
    </row>
    <row r="52" spans="1:6" x14ac:dyDescent="0.25">
      <c r="A52" s="12" t="s">
        <v>154</v>
      </c>
      <c r="B52" s="12" t="s">
        <v>155</v>
      </c>
      <c r="C52" s="30">
        <v>1000</v>
      </c>
      <c r="D52" s="30">
        <v>1000</v>
      </c>
      <c r="E52" s="19">
        <v>1000</v>
      </c>
    </row>
    <row r="53" spans="1:6" ht="25.5" x14ac:dyDescent="0.25">
      <c r="A53" s="7" t="s">
        <v>59</v>
      </c>
      <c r="B53" s="7" t="s">
        <v>60</v>
      </c>
      <c r="C53" s="20">
        <f t="shared" ref="C53:D53" si="10">C54</f>
        <v>145000</v>
      </c>
      <c r="D53" s="20">
        <f t="shared" si="10"/>
        <v>145000</v>
      </c>
      <c r="E53" s="20">
        <f>E54</f>
        <v>145000</v>
      </c>
      <c r="F53" s="31"/>
    </row>
    <row r="54" spans="1:6" x14ac:dyDescent="0.25">
      <c r="A54" s="12" t="s">
        <v>61</v>
      </c>
      <c r="B54" s="29" t="s">
        <v>62</v>
      </c>
      <c r="C54" s="19">
        <f>C55+C57</f>
        <v>145000</v>
      </c>
      <c r="D54" s="19">
        <f t="shared" ref="D54:E54" si="11">D55+D57</f>
        <v>145000</v>
      </c>
      <c r="E54" s="19">
        <f t="shared" si="11"/>
        <v>145000</v>
      </c>
      <c r="F54" s="31"/>
    </row>
    <row r="55" spans="1:6" ht="25.5" x14ac:dyDescent="0.25">
      <c r="A55" s="28" t="s">
        <v>167</v>
      </c>
      <c r="B55" s="27" t="s">
        <v>201</v>
      </c>
      <c r="C55" s="19">
        <v>135000</v>
      </c>
      <c r="D55" s="19">
        <v>135000</v>
      </c>
      <c r="E55" s="19">
        <v>135000</v>
      </c>
      <c r="F55" s="31"/>
    </row>
    <row r="56" spans="1:6" ht="38.25" x14ac:dyDescent="0.25">
      <c r="A56" s="51" t="s">
        <v>202</v>
      </c>
      <c r="B56" s="29" t="s">
        <v>200</v>
      </c>
      <c r="C56" s="75">
        <v>135000</v>
      </c>
      <c r="D56" s="75">
        <v>135000</v>
      </c>
      <c r="E56" s="75">
        <v>135000</v>
      </c>
      <c r="F56" s="31"/>
    </row>
    <row r="57" spans="1:6" ht="25.5" x14ac:dyDescent="0.25">
      <c r="A57" s="12" t="s">
        <v>203</v>
      </c>
      <c r="B57" s="12" t="s">
        <v>204</v>
      </c>
      <c r="C57" s="19">
        <v>10000</v>
      </c>
      <c r="D57" s="19">
        <v>10000</v>
      </c>
      <c r="E57" s="19">
        <v>10000</v>
      </c>
      <c r="F57" s="31"/>
    </row>
    <row r="58" spans="1:6" x14ac:dyDescent="0.25">
      <c r="A58" s="7" t="s">
        <v>63</v>
      </c>
      <c r="B58" s="7" t="s">
        <v>64</v>
      </c>
      <c r="C58" s="21">
        <f>C59+C60+C61</f>
        <v>31000</v>
      </c>
      <c r="D58" s="21">
        <f t="shared" ref="D58:E58" si="12">D59+D60+D61</f>
        <v>32000</v>
      </c>
      <c r="E58" s="21">
        <f t="shared" si="12"/>
        <v>33000</v>
      </c>
    </row>
    <row r="59" spans="1:6" ht="74.25" customHeight="1" x14ac:dyDescent="0.25">
      <c r="A59" s="12" t="s">
        <v>171</v>
      </c>
      <c r="B59" s="12" t="s">
        <v>170</v>
      </c>
      <c r="C59" s="32">
        <v>7000</v>
      </c>
      <c r="D59" s="32">
        <v>8000</v>
      </c>
      <c r="E59" s="32">
        <v>9000</v>
      </c>
    </row>
    <row r="60" spans="1:6" ht="90.75" customHeight="1" x14ac:dyDescent="0.25">
      <c r="A60" s="12" t="s">
        <v>172</v>
      </c>
      <c r="B60" s="12" t="s">
        <v>199</v>
      </c>
      <c r="C60" s="32">
        <v>9000</v>
      </c>
      <c r="D60" s="32">
        <v>9000</v>
      </c>
      <c r="E60" s="32">
        <v>9000</v>
      </c>
    </row>
    <row r="61" spans="1:6" ht="84.75" customHeight="1" x14ac:dyDescent="0.25">
      <c r="A61" s="12" t="s">
        <v>174</v>
      </c>
      <c r="B61" s="12" t="s">
        <v>173</v>
      </c>
      <c r="C61" s="25">
        <v>15000</v>
      </c>
      <c r="D61" s="25">
        <v>15000</v>
      </c>
      <c r="E61" s="25">
        <v>15000</v>
      </c>
    </row>
    <row r="62" spans="1:6" x14ac:dyDescent="0.25">
      <c r="A62" s="7" t="s">
        <v>65</v>
      </c>
      <c r="B62" s="36" t="s">
        <v>66</v>
      </c>
      <c r="C62" s="21">
        <f t="shared" ref="C62:D62" si="13">C63</f>
        <v>138027799.48000002</v>
      </c>
      <c r="D62" s="21">
        <f t="shared" si="13"/>
        <v>108253990.14999999</v>
      </c>
      <c r="E62" s="21">
        <f>E63</f>
        <v>108029741.11</v>
      </c>
    </row>
    <row r="63" spans="1:6" ht="25.5" x14ac:dyDescent="0.25">
      <c r="A63" s="7" t="s">
        <v>67</v>
      </c>
      <c r="B63" s="36" t="s">
        <v>68</v>
      </c>
      <c r="C63" s="21">
        <f>C64+C71+C94+C121</f>
        <v>138027799.48000002</v>
      </c>
      <c r="D63" s="21">
        <f>D64+D71+D94+D121</f>
        <v>108253990.14999999</v>
      </c>
      <c r="E63" s="21">
        <f>E64+E71+E94+E121</f>
        <v>108029741.11</v>
      </c>
    </row>
    <row r="64" spans="1:6" x14ac:dyDescent="0.25">
      <c r="A64" s="37" t="s">
        <v>121</v>
      </c>
      <c r="B64" s="36" t="s">
        <v>115</v>
      </c>
      <c r="C64" s="21">
        <f>C65+C67+C69</f>
        <v>29677000</v>
      </c>
      <c r="D64" s="21">
        <f t="shared" ref="D64" si="14">D65+D67</f>
        <v>16459000</v>
      </c>
      <c r="E64" s="21">
        <f>E65+E67</f>
        <v>15122000</v>
      </c>
    </row>
    <row r="65" spans="1:5" x14ac:dyDescent="0.25">
      <c r="A65" s="12" t="s">
        <v>122</v>
      </c>
      <c r="B65" s="17" t="s">
        <v>69</v>
      </c>
      <c r="C65" s="19">
        <f t="shared" ref="C65:D65" si="15">C66</f>
        <v>16414000</v>
      </c>
      <c r="D65" s="19">
        <f t="shared" si="15"/>
        <v>16459000</v>
      </c>
      <c r="E65" s="19">
        <f>E66</f>
        <v>15122000</v>
      </c>
    </row>
    <row r="66" spans="1:5" ht="25.5" x14ac:dyDescent="0.25">
      <c r="A66" s="28" t="s">
        <v>123</v>
      </c>
      <c r="B66" s="38" t="s">
        <v>70</v>
      </c>
      <c r="C66" s="39">
        <v>16414000</v>
      </c>
      <c r="D66" s="39">
        <v>16459000</v>
      </c>
      <c r="E66" s="24">
        <v>15122000</v>
      </c>
    </row>
    <row r="67" spans="1:5" ht="25.5" x14ac:dyDescent="0.25">
      <c r="A67" s="12" t="s">
        <v>124</v>
      </c>
      <c r="B67" s="17" t="s">
        <v>71</v>
      </c>
      <c r="C67" s="22">
        <f t="shared" ref="C67:D67" si="16">C68</f>
        <v>13263000</v>
      </c>
      <c r="D67" s="22">
        <f t="shared" si="16"/>
        <v>0</v>
      </c>
      <c r="E67" s="19">
        <f>E68</f>
        <v>0</v>
      </c>
    </row>
    <row r="68" spans="1:5" ht="25.5" x14ac:dyDescent="0.25">
      <c r="A68" s="12" t="s">
        <v>125</v>
      </c>
      <c r="B68" s="38" t="s">
        <v>72</v>
      </c>
      <c r="C68" s="39">
        <v>13263000</v>
      </c>
      <c r="D68" s="39">
        <v>0</v>
      </c>
      <c r="E68" s="24">
        <v>0</v>
      </c>
    </row>
    <row r="69" spans="1:5" x14ac:dyDescent="0.25">
      <c r="A69" s="12" t="s">
        <v>126</v>
      </c>
      <c r="B69" s="17" t="s">
        <v>113</v>
      </c>
      <c r="C69" s="22">
        <v>0</v>
      </c>
      <c r="D69" s="22">
        <f t="shared" ref="D69" si="17">D70</f>
        <v>0</v>
      </c>
      <c r="E69" s="19">
        <f>E70</f>
        <v>0</v>
      </c>
    </row>
    <row r="70" spans="1:5" x14ac:dyDescent="0.25">
      <c r="A70" s="12" t="s">
        <v>127</v>
      </c>
      <c r="B70" s="38" t="s">
        <v>114</v>
      </c>
      <c r="C70" s="39">
        <v>0</v>
      </c>
      <c r="D70" s="39">
        <v>0</v>
      </c>
      <c r="E70" s="24">
        <v>0</v>
      </c>
    </row>
    <row r="71" spans="1:5" ht="25.5" x14ac:dyDescent="0.25">
      <c r="A71" s="53" t="s">
        <v>128</v>
      </c>
      <c r="B71" s="54" t="s">
        <v>88</v>
      </c>
      <c r="C71" s="21">
        <f>C74+C76+C78+C80+C82+C84</f>
        <v>29870450.670000002</v>
      </c>
      <c r="D71" s="21">
        <f t="shared" ref="D71:E71" si="18">D74+D76+D78+D80+D84</f>
        <v>13079268</v>
      </c>
      <c r="E71" s="21">
        <f t="shared" si="18"/>
        <v>13951401</v>
      </c>
    </row>
    <row r="72" spans="1:5" ht="0.75" customHeight="1" x14ac:dyDescent="0.25">
      <c r="A72" s="55" t="s">
        <v>100</v>
      </c>
      <c r="B72" s="55" t="s">
        <v>96</v>
      </c>
      <c r="C72" s="24"/>
      <c r="D72" s="24"/>
      <c r="E72" s="21"/>
    </row>
    <row r="73" spans="1:5" ht="38.25" hidden="1" x14ac:dyDescent="0.25">
      <c r="A73" s="55" t="s">
        <v>101</v>
      </c>
      <c r="B73" s="55" t="s">
        <v>97</v>
      </c>
      <c r="C73" s="24"/>
      <c r="D73" s="24"/>
      <c r="E73" s="21"/>
    </row>
    <row r="74" spans="1:5" ht="66" customHeight="1" x14ac:dyDescent="0.25">
      <c r="A74" s="12" t="s">
        <v>102</v>
      </c>
      <c r="B74" s="56" t="s">
        <v>98</v>
      </c>
      <c r="C74" s="57">
        <f>C75</f>
        <v>14676914</v>
      </c>
      <c r="D74" s="57">
        <f t="shared" ref="D74:E74" si="19">D75</f>
        <v>7115819</v>
      </c>
      <c r="E74" s="57">
        <f t="shared" si="19"/>
        <v>8341596</v>
      </c>
    </row>
    <row r="75" spans="1:5" ht="72.75" customHeight="1" x14ac:dyDescent="0.25">
      <c r="A75" s="12" t="s">
        <v>103</v>
      </c>
      <c r="B75" s="56" t="s">
        <v>99</v>
      </c>
      <c r="C75" s="57">
        <v>14676914</v>
      </c>
      <c r="D75" s="57">
        <v>7115819</v>
      </c>
      <c r="E75" s="57">
        <v>8341596</v>
      </c>
    </row>
    <row r="76" spans="1:5" ht="72.75" customHeight="1" x14ac:dyDescent="0.25">
      <c r="A76" s="12" t="s">
        <v>181</v>
      </c>
      <c r="B76" s="56" t="s">
        <v>182</v>
      </c>
      <c r="C76" s="57">
        <v>3010202</v>
      </c>
      <c r="D76" s="57">
        <v>0</v>
      </c>
      <c r="E76" s="57">
        <v>0</v>
      </c>
    </row>
    <row r="77" spans="1:5" ht="72.75" customHeight="1" x14ac:dyDescent="0.25">
      <c r="A77" s="12" t="s">
        <v>180</v>
      </c>
      <c r="B77" s="56" t="s">
        <v>198</v>
      </c>
      <c r="C77" s="57">
        <v>3010202</v>
      </c>
      <c r="D77" s="57">
        <v>0</v>
      </c>
      <c r="E77" s="57">
        <v>0</v>
      </c>
    </row>
    <row r="78" spans="1:5" ht="39" x14ac:dyDescent="0.25">
      <c r="A78" s="12" t="s">
        <v>129</v>
      </c>
      <c r="B78" s="56" t="s">
        <v>104</v>
      </c>
      <c r="C78" s="57">
        <v>833701</v>
      </c>
      <c r="D78" s="57">
        <v>1876074</v>
      </c>
      <c r="E78" s="57">
        <v>848151</v>
      </c>
    </row>
    <row r="79" spans="1:5" ht="51.75" x14ac:dyDescent="0.25">
      <c r="A79" s="12" t="s">
        <v>130</v>
      </c>
      <c r="B79" s="56" t="s">
        <v>105</v>
      </c>
      <c r="C79" s="57">
        <v>833701</v>
      </c>
      <c r="D79" s="57">
        <v>1876074</v>
      </c>
      <c r="E79" s="57">
        <v>848151</v>
      </c>
    </row>
    <row r="80" spans="1:5" ht="26.25" x14ac:dyDescent="0.25">
      <c r="A80" s="12" t="s">
        <v>131</v>
      </c>
      <c r="B80" s="56" t="s">
        <v>106</v>
      </c>
      <c r="C80" s="57">
        <v>420000</v>
      </c>
      <c r="D80" s="57">
        <v>420000</v>
      </c>
      <c r="E80" s="57">
        <v>420000</v>
      </c>
    </row>
    <row r="81" spans="1:5" ht="26.25" x14ac:dyDescent="0.25">
      <c r="A81" s="12" t="s">
        <v>132</v>
      </c>
      <c r="B81" s="56" t="s">
        <v>107</v>
      </c>
      <c r="C81" s="57">
        <v>420000</v>
      </c>
      <c r="D81" s="57">
        <v>420000</v>
      </c>
      <c r="E81" s="57">
        <v>420000</v>
      </c>
    </row>
    <row r="82" spans="1:5" ht="27.75" customHeight="1" x14ac:dyDescent="0.25">
      <c r="A82" s="12" t="s">
        <v>133</v>
      </c>
      <c r="B82" s="56" t="s">
        <v>108</v>
      </c>
      <c r="C82" s="57">
        <v>74592</v>
      </c>
      <c r="D82" s="57">
        <v>0</v>
      </c>
      <c r="E82" s="57">
        <v>0</v>
      </c>
    </row>
    <row r="83" spans="1:5" ht="42" customHeight="1" x14ac:dyDescent="0.25">
      <c r="A83" s="12" t="s">
        <v>109</v>
      </c>
      <c r="B83" s="56" t="s">
        <v>110</v>
      </c>
      <c r="C83" s="57">
        <v>74592</v>
      </c>
      <c r="D83" s="57">
        <v>0</v>
      </c>
      <c r="E83" s="57">
        <v>0</v>
      </c>
    </row>
    <row r="84" spans="1:5" x14ac:dyDescent="0.25">
      <c r="A84" s="12" t="s">
        <v>134</v>
      </c>
      <c r="B84" s="38" t="s">
        <v>89</v>
      </c>
      <c r="C84" s="57">
        <f>C85</f>
        <v>10855041.67</v>
      </c>
      <c r="D84" s="57">
        <f t="shared" ref="D84:E84" si="20">D85</f>
        <v>3667375</v>
      </c>
      <c r="E84" s="57">
        <f t="shared" si="20"/>
        <v>4341654</v>
      </c>
    </row>
    <row r="85" spans="1:5" ht="13.5" customHeight="1" x14ac:dyDescent="0.25">
      <c r="A85" s="12" t="s">
        <v>135</v>
      </c>
      <c r="B85" s="38" t="s">
        <v>90</v>
      </c>
      <c r="C85" s="57">
        <f>C87+C88+C89+C90+C91+C92+C93</f>
        <v>10855041.67</v>
      </c>
      <c r="D85" s="57">
        <f t="shared" ref="D85:E85" si="21">D87+D88+D89+D90+D91+D92+D93</f>
        <v>3667375</v>
      </c>
      <c r="E85" s="57">
        <f t="shared" si="21"/>
        <v>4341654</v>
      </c>
    </row>
    <row r="86" spans="1:5" ht="38.25" hidden="1" x14ac:dyDescent="0.25">
      <c r="A86" s="12"/>
      <c r="B86" s="38" t="s">
        <v>91</v>
      </c>
      <c r="C86" s="58"/>
      <c r="D86" s="58"/>
      <c r="E86" s="57"/>
    </row>
    <row r="87" spans="1:5" ht="38.25" x14ac:dyDescent="0.25">
      <c r="A87" s="12"/>
      <c r="B87" s="38" t="s">
        <v>183</v>
      </c>
      <c r="C87" s="58">
        <v>187200</v>
      </c>
      <c r="D87" s="58">
        <v>187200</v>
      </c>
      <c r="E87" s="57">
        <v>187200</v>
      </c>
    </row>
    <row r="88" spans="1:5" ht="51" x14ac:dyDescent="0.25">
      <c r="A88" s="12"/>
      <c r="B88" s="38" t="s">
        <v>185</v>
      </c>
      <c r="C88" s="58">
        <v>200000</v>
      </c>
      <c r="D88" s="58">
        <v>200000</v>
      </c>
      <c r="E88" s="57">
        <v>600000</v>
      </c>
    </row>
    <row r="89" spans="1:5" ht="51" x14ac:dyDescent="0.25">
      <c r="A89" s="12"/>
      <c r="B89" s="38" t="s">
        <v>184</v>
      </c>
      <c r="C89" s="58">
        <v>5969000</v>
      </c>
      <c r="D89" s="58">
        <v>0</v>
      </c>
      <c r="E89" s="57">
        <v>0</v>
      </c>
    </row>
    <row r="90" spans="1:5" ht="51" x14ac:dyDescent="0.25">
      <c r="A90" s="12"/>
      <c r="B90" s="38" t="s">
        <v>206</v>
      </c>
      <c r="C90" s="58">
        <v>2276175</v>
      </c>
      <c r="D90" s="58">
        <v>2276175</v>
      </c>
      <c r="E90" s="57">
        <v>2550454</v>
      </c>
    </row>
    <row r="91" spans="1:5" ht="38.25" x14ac:dyDescent="0.25">
      <c r="A91" s="12"/>
      <c r="B91" s="38" t="s">
        <v>209</v>
      </c>
      <c r="C91" s="58">
        <v>56000</v>
      </c>
      <c r="D91" s="58">
        <v>504000</v>
      </c>
      <c r="E91" s="57">
        <v>504000</v>
      </c>
    </row>
    <row r="92" spans="1:5" ht="38.25" x14ac:dyDescent="0.25">
      <c r="A92" s="12"/>
      <c r="B92" s="38" t="s">
        <v>210</v>
      </c>
      <c r="C92" s="58">
        <v>166666.67000000001</v>
      </c>
      <c r="D92" s="58">
        <v>500000</v>
      </c>
      <c r="E92" s="57">
        <v>500000</v>
      </c>
    </row>
    <row r="93" spans="1:5" ht="51" x14ac:dyDescent="0.25">
      <c r="A93" s="12"/>
      <c r="B93" s="38" t="s">
        <v>211</v>
      </c>
      <c r="C93" s="58">
        <v>2000000</v>
      </c>
      <c r="D93" s="58">
        <v>0</v>
      </c>
      <c r="E93" s="57">
        <v>0</v>
      </c>
    </row>
    <row r="94" spans="1:5" ht="24.75" customHeight="1" x14ac:dyDescent="0.25">
      <c r="A94" s="59" t="s">
        <v>136</v>
      </c>
      <c r="B94" s="60" t="s">
        <v>116</v>
      </c>
      <c r="C94" s="61">
        <f>C101+C111+C113+C115+C117+C119</f>
        <v>75213580.810000002</v>
      </c>
      <c r="D94" s="61">
        <f>D101+D111+D113+D115+D117+D119</f>
        <v>75433353.149999991</v>
      </c>
      <c r="E94" s="61">
        <f>E101+E111+E113+E115+E117+E119</f>
        <v>75648307.109999999</v>
      </c>
    </row>
    <row r="95" spans="1:5" hidden="1" x14ac:dyDescent="0.25">
      <c r="A95" s="62"/>
      <c r="B95" s="63"/>
      <c r="C95" s="64"/>
      <c r="D95" s="64"/>
      <c r="E95" s="64"/>
    </row>
    <row r="96" spans="1:5" hidden="1" x14ac:dyDescent="0.25">
      <c r="A96" s="62"/>
      <c r="B96" s="65"/>
      <c r="C96" s="66"/>
      <c r="D96" s="66"/>
      <c r="E96" s="57"/>
    </row>
    <row r="97" spans="1:5" hidden="1" x14ac:dyDescent="0.25">
      <c r="A97" s="62"/>
      <c r="B97" s="67"/>
      <c r="C97" s="68"/>
      <c r="D97" s="68"/>
      <c r="E97" s="69"/>
    </row>
    <row r="98" spans="1:5" hidden="1" x14ac:dyDescent="0.25">
      <c r="A98" s="62"/>
      <c r="B98" s="67"/>
      <c r="C98" s="68"/>
      <c r="D98" s="68"/>
      <c r="E98" s="69"/>
    </row>
    <row r="99" spans="1:5" hidden="1" x14ac:dyDescent="0.25">
      <c r="A99" s="70"/>
      <c r="B99" s="63"/>
      <c r="C99" s="68"/>
      <c r="D99" s="68"/>
      <c r="E99" s="57"/>
    </row>
    <row r="100" spans="1:5" hidden="1" x14ac:dyDescent="0.25">
      <c r="A100" s="71"/>
      <c r="B100" s="65"/>
      <c r="C100" s="68"/>
      <c r="D100" s="68"/>
      <c r="E100" s="57"/>
    </row>
    <row r="101" spans="1:5" ht="36.75" customHeight="1" x14ac:dyDescent="0.25">
      <c r="A101" s="62" t="s">
        <v>143</v>
      </c>
      <c r="B101" s="67" t="s">
        <v>75</v>
      </c>
      <c r="C101" s="64">
        <f>C102</f>
        <v>71390515.549999997</v>
      </c>
      <c r="D101" s="64">
        <f>D102</f>
        <v>71605615.549999997</v>
      </c>
      <c r="E101" s="64">
        <f>E102</f>
        <v>71790515.549999997</v>
      </c>
    </row>
    <row r="102" spans="1:5" ht="36" customHeight="1" x14ac:dyDescent="0.25">
      <c r="A102" s="71" t="s">
        <v>144</v>
      </c>
      <c r="B102" s="67" t="s">
        <v>76</v>
      </c>
      <c r="C102" s="57">
        <f>C103+C104+C105+C106+C107+C108+C109+C110</f>
        <v>71390515.549999997</v>
      </c>
      <c r="D102" s="57">
        <f t="shared" ref="D102:E102" si="22">D103+D104+D105+D106+D107+D108+D109+D110</f>
        <v>71605615.549999997</v>
      </c>
      <c r="E102" s="57">
        <f t="shared" si="22"/>
        <v>71790515.549999997</v>
      </c>
    </row>
    <row r="103" spans="1:5" ht="89.25" x14ac:dyDescent="0.25">
      <c r="A103" s="62"/>
      <c r="B103" s="63" t="s">
        <v>87</v>
      </c>
      <c r="C103" s="68">
        <v>867904</v>
      </c>
      <c r="D103" s="68">
        <v>867904</v>
      </c>
      <c r="E103" s="64">
        <v>867904</v>
      </c>
    </row>
    <row r="104" spans="1:5" ht="63.75" x14ac:dyDescent="0.25">
      <c r="A104" s="62"/>
      <c r="B104" s="67" t="s">
        <v>188</v>
      </c>
      <c r="C104" s="72">
        <v>72000</v>
      </c>
      <c r="D104" s="72">
        <v>72000</v>
      </c>
      <c r="E104" s="64">
        <v>72000</v>
      </c>
    </row>
    <row r="105" spans="1:5" ht="89.25" x14ac:dyDescent="0.25">
      <c r="A105" s="71"/>
      <c r="B105" s="67" t="s">
        <v>193</v>
      </c>
      <c r="C105" s="73">
        <v>5742900</v>
      </c>
      <c r="D105" s="73">
        <v>5964000</v>
      </c>
      <c r="E105" s="57">
        <v>6148900</v>
      </c>
    </row>
    <row r="106" spans="1:5" ht="63.75" x14ac:dyDescent="0.25">
      <c r="A106" s="62"/>
      <c r="B106" s="67" t="s">
        <v>77</v>
      </c>
      <c r="C106" s="72">
        <v>290000</v>
      </c>
      <c r="D106" s="72">
        <v>290000</v>
      </c>
      <c r="E106" s="64">
        <v>290000</v>
      </c>
    </row>
    <row r="107" spans="1:5" ht="53.25" customHeight="1" x14ac:dyDescent="0.25">
      <c r="A107" s="62"/>
      <c r="B107" s="67" t="s">
        <v>191</v>
      </c>
      <c r="C107" s="72">
        <v>216926</v>
      </c>
      <c r="D107" s="72">
        <v>216926</v>
      </c>
      <c r="E107" s="64">
        <v>216926</v>
      </c>
    </row>
    <row r="108" spans="1:5" ht="43.5" customHeight="1" x14ac:dyDescent="0.25">
      <c r="A108" s="71"/>
      <c r="B108" s="67" t="s">
        <v>190</v>
      </c>
      <c r="C108" s="73">
        <v>39000</v>
      </c>
      <c r="D108" s="73">
        <v>33000</v>
      </c>
      <c r="E108" s="57">
        <v>33000</v>
      </c>
    </row>
    <row r="109" spans="1:5" ht="25.5" x14ac:dyDescent="0.25">
      <c r="A109" s="62"/>
      <c r="B109" s="67" t="s">
        <v>189</v>
      </c>
      <c r="C109" s="73">
        <v>64148693</v>
      </c>
      <c r="D109" s="73">
        <v>64148693</v>
      </c>
      <c r="E109" s="57">
        <v>64148693</v>
      </c>
    </row>
    <row r="110" spans="1:5" ht="114.75" x14ac:dyDescent="0.25">
      <c r="A110" s="71"/>
      <c r="B110" s="67" t="s">
        <v>192</v>
      </c>
      <c r="C110" s="73">
        <v>13092.55</v>
      </c>
      <c r="D110" s="73">
        <v>13092.55</v>
      </c>
      <c r="E110" s="57">
        <v>13092.55</v>
      </c>
    </row>
    <row r="111" spans="1:5" ht="63.75" x14ac:dyDescent="0.25">
      <c r="A111" s="62" t="s">
        <v>145</v>
      </c>
      <c r="B111" s="67" t="s">
        <v>186</v>
      </c>
      <c r="C111" s="69">
        <v>406674</v>
      </c>
      <c r="D111" s="69">
        <v>406674</v>
      </c>
      <c r="E111" s="57">
        <v>406674</v>
      </c>
    </row>
    <row r="112" spans="1:5" ht="63.75" x14ac:dyDescent="0.25">
      <c r="A112" s="62" t="s">
        <v>146</v>
      </c>
      <c r="B112" s="67" t="s">
        <v>187</v>
      </c>
      <c r="C112" s="73">
        <v>406674</v>
      </c>
      <c r="D112" s="73">
        <v>406674</v>
      </c>
      <c r="E112" s="57">
        <v>406674</v>
      </c>
    </row>
    <row r="113" spans="1:5" ht="51" x14ac:dyDescent="0.25">
      <c r="A113" s="62" t="s">
        <v>147</v>
      </c>
      <c r="B113" s="67" t="s">
        <v>194</v>
      </c>
      <c r="C113" s="73">
        <v>3010788</v>
      </c>
      <c r="D113" s="73">
        <v>3010788</v>
      </c>
      <c r="E113" s="57">
        <v>3010788</v>
      </c>
    </row>
    <row r="114" spans="1:5" ht="51" x14ac:dyDescent="0.25">
      <c r="A114" s="62" t="s">
        <v>148</v>
      </c>
      <c r="B114" s="67" t="s">
        <v>195</v>
      </c>
      <c r="C114" s="73">
        <v>3010788</v>
      </c>
      <c r="D114" s="73">
        <v>3010788</v>
      </c>
      <c r="E114" s="57">
        <v>3010788</v>
      </c>
    </row>
    <row r="115" spans="1:5" ht="25.5" x14ac:dyDescent="0.25">
      <c r="A115" s="62" t="s">
        <v>137</v>
      </c>
      <c r="B115" s="67" t="s">
        <v>73</v>
      </c>
      <c r="C115" s="73">
        <v>363955</v>
      </c>
      <c r="D115" s="73">
        <v>367187</v>
      </c>
      <c r="E115" s="57">
        <v>381375</v>
      </c>
    </row>
    <row r="116" spans="1:5" ht="51" x14ac:dyDescent="0.25">
      <c r="A116" s="62" t="s">
        <v>138</v>
      </c>
      <c r="B116" s="67" t="s">
        <v>179</v>
      </c>
      <c r="C116" s="73">
        <v>363955</v>
      </c>
      <c r="D116" s="73">
        <v>367187</v>
      </c>
      <c r="E116" s="57">
        <v>381375</v>
      </c>
    </row>
    <row r="117" spans="1:5" ht="51" x14ac:dyDescent="0.25">
      <c r="A117" s="62" t="s">
        <v>139</v>
      </c>
      <c r="B117" s="67" t="s">
        <v>95</v>
      </c>
      <c r="C117" s="73">
        <v>5640</v>
      </c>
      <c r="D117" s="73">
        <v>5640</v>
      </c>
      <c r="E117" s="57">
        <v>20008</v>
      </c>
    </row>
    <row r="118" spans="1:5" ht="51" x14ac:dyDescent="0.25">
      <c r="A118" s="62" t="s">
        <v>140</v>
      </c>
      <c r="B118" s="67" t="s">
        <v>197</v>
      </c>
      <c r="C118" s="73">
        <v>5640</v>
      </c>
      <c r="D118" s="73">
        <v>5640</v>
      </c>
      <c r="E118" s="57">
        <v>20008</v>
      </c>
    </row>
    <row r="119" spans="1:5" ht="38.25" x14ac:dyDescent="0.25">
      <c r="A119" s="62" t="s">
        <v>141</v>
      </c>
      <c r="B119" s="67" t="s">
        <v>74</v>
      </c>
      <c r="C119" s="73">
        <f>C120</f>
        <v>36008.26</v>
      </c>
      <c r="D119" s="73">
        <f>D120</f>
        <v>37448.6</v>
      </c>
      <c r="E119" s="57">
        <f>E120</f>
        <v>38946.559999999998</v>
      </c>
    </row>
    <row r="120" spans="1:5" ht="38.25" x14ac:dyDescent="0.25">
      <c r="A120" s="62" t="s">
        <v>142</v>
      </c>
      <c r="B120" s="67" t="s">
        <v>196</v>
      </c>
      <c r="C120" s="73">
        <v>36008.26</v>
      </c>
      <c r="D120" s="73">
        <v>37448.6</v>
      </c>
      <c r="E120" s="57">
        <v>38946.559999999998</v>
      </c>
    </row>
    <row r="121" spans="1:5" x14ac:dyDescent="0.25">
      <c r="A121" s="7" t="s">
        <v>149</v>
      </c>
      <c r="B121" s="36" t="s">
        <v>80</v>
      </c>
      <c r="C121" s="50">
        <f>C122+C126</f>
        <v>3266768</v>
      </c>
      <c r="D121" s="50">
        <f t="shared" ref="D121:E121" si="23">D122+D126</f>
        <v>3282369</v>
      </c>
      <c r="E121" s="50">
        <f t="shared" si="23"/>
        <v>3308033</v>
      </c>
    </row>
    <row r="122" spans="1:5" ht="51" x14ac:dyDescent="0.25">
      <c r="A122" s="12" t="s">
        <v>150</v>
      </c>
      <c r="B122" s="38" t="s">
        <v>84</v>
      </c>
      <c r="C122" s="35">
        <f>C123+C125</f>
        <v>3064571</v>
      </c>
      <c r="D122" s="35">
        <f t="shared" ref="D122:E122" si="24">D123+D125</f>
        <v>3078376</v>
      </c>
      <c r="E122" s="35">
        <f t="shared" si="24"/>
        <v>3096158</v>
      </c>
    </row>
    <row r="123" spans="1:5" ht="51" x14ac:dyDescent="0.25">
      <c r="A123" s="12" t="s">
        <v>151</v>
      </c>
      <c r="B123" s="38" t="s">
        <v>85</v>
      </c>
      <c r="C123" s="35">
        <v>3063371</v>
      </c>
      <c r="D123" s="35">
        <v>3077176</v>
      </c>
      <c r="E123" s="35">
        <v>3096158</v>
      </c>
    </row>
    <row r="124" spans="1:5" ht="45" customHeight="1" x14ac:dyDescent="0.25">
      <c r="A124" s="12"/>
      <c r="B124" s="15" t="s">
        <v>120</v>
      </c>
      <c r="C124" s="33">
        <v>3063371</v>
      </c>
      <c r="D124" s="33">
        <v>3077176</v>
      </c>
      <c r="E124" s="25">
        <v>3096158</v>
      </c>
    </row>
    <row r="125" spans="1:5" ht="45" customHeight="1" x14ac:dyDescent="0.25">
      <c r="A125" s="12"/>
      <c r="B125" s="15" t="s">
        <v>119</v>
      </c>
      <c r="C125" s="33">
        <v>1200</v>
      </c>
      <c r="D125" s="33">
        <v>1200</v>
      </c>
      <c r="E125" s="25"/>
    </row>
    <row r="126" spans="1:5" x14ac:dyDescent="0.25">
      <c r="A126" s="12" t="s">
        <v>152</v>
      </c>
      <c r="B126" s="38" t="s">
        <v>81</v>
      </c>
      <c r="C126" s="35">
        <f t="shared" ref="C126:E127" si="25">C127</f>
        <v>202197</v>
      </c>
      <c r="D126" s="35">
        <f t="shared" si="25"/>
        <v>203993</v>
      </c>
      <c r="E126" s="19">
        <f t="shared" si="25"/>
        <v>211875</v>
      </c>
    </row>
    <row r="127" spans="1:5" ht="25.5" x14ac:dyDescent="0.25">
      <c r="A127" s="51" t="s">
        <v>153</v>
      </c>
      <c r="B127" s="52" t="s">
        <v>82</v>
      </c>
      <c r="C127" s="35">
        <f t="shared" si="25"/>
        <v>202197</v>
      </c>
      <c r="D127" s="35">
        <f t="shared" si="25"/>
        <v>203993</v>
      </c>
      <c r="E127" s="19">
        <f t="shared" si="25"/>
        <v>211875</v>
      </c>
    </row>
    <row r="128" spans="1:5" ht="25.5" x14ac:dyDescent="0.25">
      <c r="A128" s="51"/>
      <c r="B128" s="38" t="s">
        <v>86</v>
      </c>
      <c r="C128" s="34">
        <v>202197</v>
      </c>
      <c r="D128" s="34">
        <v>203993</v>
      </c>
      <c r="E128" s="24">
        <v>211875</v>
      </c>
    </row>
    <row r="129" spans="1:5" ht="1.5" hidden="1" customHeight="1" x14ac:dyDescent="0.25">
      <c r="A129" s="51"/>
      <c r="B129" s="38" t="s">
        <v>111</v>
      </c>
      <c r="C129" s="34"/>
      <c r="D129" s="34"/>
      <c r="E129" s="24"/>
    </row>
    <row r="130" spans="1:5" ht="24" customHeight="1" x14ac:dyDescent="0.25">
      <c r="A130" s="7"/>
      <c r="B130" s="7" t="s">
        <v>83</v>
      </c>
      <c r="C130" s="74">
        <f>C62+C14</f>
        <v>182546208.48000002</v>
      </c>
      <c r="D130" s="74">
        <f>D62+D14</f>
        <v>155772076.14999998</v>
      </c>
      <c r="E130" s="74">
        <f>E62+E14</f>
        <v>158605569.11000001</v>
      </c>
    </row>
    <row r="131" spans="1:5" ht="55.5" customHeight="1" x14ac:dyDescent="0.25">
      <c r="E131" s="3"/>
    </row>
    <row r="132" spans="1:5" ht="64.5" customHeight="1" x14ac:dyDescent="0.25">
      <c r="E132" s="3"/>
    </row>
  </sheetData>
  <mergeCells count="7">
    <mergeCell ref="A9:E9"/>
    <mergeCell ref="A11:A13"/>
    <mergeCell ref="B11:B13"/>
    <mergeCell ref="E11:E13"/>
    <mergeCell ref="B6:E6"/>
    <mergeCell ref="C11:C13"/>
    <mergeCell ref="D11:D1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2019-12-09T07:40:39Z</cp:lastPrinted>
  <dcterms:created xsi:type="dcterms:W3CDTF">2014-11-05T13:31:02Z</dcterms:created>
  <dcterms:modified xsi:type="dcterms:W3CDTF">2020-03-05T13:44:00Z</dcterms:modified>
</cp:coreProperties>
</file>