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685" windowHeight="6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<sst xmlns="http://schemas.openxmlformats.org/spreadsheetml/2006/main" count="36" uniqueCount="33">
  <si>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ВИД   ДОХОДОВ</t>
  </si>
  <si>
    <t>БЮДЖЕТ  РАЙОНА</t>
  </si>
  <si>
    <t>КОНСОЛИДИРОВАННЫЙ  БЮДЖЕТ</t>
  </si>
  <si>
    <t>(тыс. руб.)</t>
  </si>
  <si>
    <t>Структура доходов</t>
  </si>
  <si>
    <t>НАЛОГОВЫЕ  ДОХОДЫ</t>
  </si>
  <si>
    <t>НДФЛ</t>
  </si>
  <si>
    <t>Земельный налог</t>
  </si>
  <si>
    <t>НЕНАЛОГОВЫЕ  ДОХОДЫ</t>
  </si>
  <si>
    <t>Арендная плата за земли</t>
  </si>
  <si>
    <t>Штрафы, санкции</t>
  </si>
  <si>
    <t>АНАЛИЗ</t>
  </si>
  <si>
    <t>( +;- )           к соотв. периоду прошлого года</t>
  </si>
  <si>
    <t xml:space="preserve">Госпошлина </t>
  </si>
  <si>
    <t>% выполн к плану тек. пер.</t>
  </si>
  <si>
    <t>% выполн  к плану тек. пер.</t>
  </si>
  <si>
    <t>Единый налог на вмененный доход</t>
  </si>
  <si>
    <t>Доходы от  сдачи в аренду имущества</t>
  </si>
  <si>
    <t>Налог по упрощенной системе</t>
  </si>
  <si>
    <t>Плата за негативное воздействие на окружающую среду</t>
  </si>
  <si>
    <t>Налог на имущество физических лиц</t>
  </si>
  <si>
    <t>Доходы от продажи земельн. участков</t>
  </si>
  <si>
    <t>Единый с/х налог</t>
  </si>
  <si>
    <t>Доходы от оказания платных услуг</t>
  </si>
  <si>
    <t>Доходы от реализации имущества</t>
  </si>
  <si>
    <t>ИТОГО НАЛОГОВЫХ И НЕНАЛОГОВЫХ ДОХОДОВ:</t>
  </si>
  <si>
    <t xml:space="preserve">ПЛАН   2011    года   </t>
  </si>
  <si>
    <t xml:space="preserve">2010 г. ФАКТ </t>
  </si>
  <si>
    <t xml:space="preserve">ПЛАН   2011 г. </t>
  </si>
  <si>
    <t>поступления налоговых и неналоговых доходов в бюджет района и консолидированный бюджет по состоянию на  01.04.2011г.</t>
  </si>
  <si>
    <t>ФАКТ          на           01.04.11г.</t>
  </si>
  <si>
    <t>ФАКТ         на      01.04.11г.</t>
  </si>
  <si>
    <t>Возврат остатков субсидий и субв.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</si>
</sst>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7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justify"/>
    </xf>
    <xf numFmtId="167" fontId="0" fillId="0" borderId="1" xfId="0" applyNumberFormat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justify"/>
    </xf>
    <xf numFmtId="170" fontId="0" fillId="0" borderId="1" xfId="18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" sqref="B2:O2"/>
    </sheetView>
  </sheetViews>
  <sheetFormatPr defaultColWidth="9.00390625" defaultRowHeight="12.75"/>
  <cols>
    <col min="1" max="1" width="3.25390625" style="0" customWidth="1"/>
    <col min="3" max="3" width="31.25390625" style="0" customWidth="1"/>
    <col min="4" max="4" width="9.25390625" style="0" customWidth="1"/>
    <col min="5" max="5" width="8.625" style="0" customWidth="1"/>
    <col min="6" max="6" width="9.00390625" style="0" customWidth="1"/>
    <col min="7" max="7" width="9.625" style="0" customWidth="1"/>
    <col min="8" max="8" width="9.75390625" style="0" customWidth="1"/>
    <col min="9" max="9" width="9.875" style="0" customWidth="1"/>
    <col min="10" max="10" width="8.75390625" style="0" customWidth="1"/>
    <col min="11" max="11" width="8.125" style="0" customWidth="1"/>
    <col min="12" max="12" width="9.00390625" style="0" customWidth="1"/>
    <col min="14" max="14" width="8.875" style="0" customWidth="1"/>
    <col min="15" max="15" width="9.75390625" style="0" customWidth="1"/>
  </cols>
  <sheetData>
    <row r="1" spans="2:15" ht="15.75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5.75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2.75">
      <c r="N3" t="s">
        <v>3</v>
      </c>
    </row>
    <row r="4" spans="2:15" ht="12.75">
      <c r="B4" s="32" t="s">
        <v>0</v>
      </c>
      <c r="C4" s="33"/>
      <c r="D4" s="36" t="s">
        <v>1</v>
      </c>
      <c r="E4" s="37"/>
      <c r="F4" s="37"/>
      <c r="G4" s="37"/>
      <c r="H4" s="37"/>
      <c r="I4" s="38"/>
      <c r="J4" s="36" t="s">
        <v>2</v>
      </c>
      <c r="K4" s="37"/>
      <c r="L4" s="37"/>
      <c r="M4" s="37"/>
      <c r="N4" s="37"/>
      <c r="O4" s="38"/>
    </row>
    <row r="5" spans="2:15" ht="55.5" customHeight="1">
      <c r="B5" s="34"/>
      <c r="C5" s="35"/>
      <c r="D5" s="13" t="s">
        <v>26</v>
      </c>
      <c r="E5" s="13" t="s">
        <v>30</v>
      </c>
      <c r="F5" s="13" t="s">
        <v>14</v>
      </c>
      <c r="G5" s="13" t="s">
        <v>4</v>
      </c>
      <c r="H5" s="13" t="s">
        <v>27</v>
      </c>
      <c r="I5" s="13" t="s">
        <v>12</v>
      </c>
      <c r="J5" s="20" t="s">
        <v>28</v>
      </c>
      <c r="K5" s="20" t="s">
        <v>31</v>
      </c>
      <c r="L5" s="13" t="s">
        <v>15</v>
      </c>
      <c r="M5" s="13" t="s">
        <v>4</v>
      </c>
      <c r="N5" s="13" t="s">
        <v>27</v>
      </c>
      <c r="O5" s="13" t="s">
        <v>12</v>
      </c>
    </row>
    <row r="6" spans="2:15" s="3" customFormat="1" ht="18.75" customHeight="1">
      <c r="B6" s="39" t="s">
        <v>5</v>
      </c>
      <c r="C6" s="40"/>
      <c r="D6" s="2">
        <f>SUM(D7:D13)</f>
        <v>15811.5</v>
      </c>
      <c r="E6" s="11">
        <f>SUM(E7:E13)</f>
        <v>2894.2999999999997</v>
      </c>
      <c r="F6" s="6">
        <f>E6/D6*100</f>
        <v>18.305031148214905</v>
      </c>
      <c r="G6" s="7">
        <f>E6/E23*100</f>
        <v>89.77914262671382</v>
      </c>
      <c r="H6" s="11">
        <f>SUM(H7:H13)</f>
        <v>2473.2</v>
      </c>
      <c r="I6" s="6">
        <f aca="true" t="shared" si="0" ref="I6:I16">E6-H6</f>
        <v>421.0999999999999</v>
      </c>
      <c r="J6" s="2">
        <f>SUM(J7:J13)</f>
        <v>19146.899999999998</v>
      </c>
      <c r="K6" s="2">
        <f>SUM(K7:K13)</f>
        <v>3540.9</v>
      </c>
      <c r="L6" s="6">
        <f aca="true" t="shared" si="1" ref="L6:L13">K6/J6*100</f>
        <v>18.493333124422232</v>
      </c>
      <c r="M6" s="7">
        <f>K6/K23*100</f>
        <v>88.74880946413354</v>
      </c>
      <c r="N6" s="11">
        <f>SUM(N7:N13)</f>
        <v>3071.6</v>
      </c>
      <c r="O6" s="2">
        <f>K6-N6</f>
        <v>469.3000000000002</v>
      </c>
    </row>
    <row r="7" spans="2:15" ht="15" customHeight="1">
      <c r="B7" s="27" t="s">
        <v>6</v>
      </c>
      <c r="C7" s="28"/>
      <c r="D7" s="1">
        <v>13325</v>
      </c>
      <c r="E7" s="1">
        <v>2584.7</v>
      </c>
      <c r="F7" s="6">
        <f>E7/D7*100</f>
        <v>19.397373358348965</v>
      </c>
      <c r="G7" s="8">
        <f>E7/E23*100</f>
        <v>80.17556920404492</v>
      </c>
      <c r="H7" s="10">
        <v>2160.2</v>
      </c>
      <c r="I7" s="10">
        <f t="shared" si="0"/>
        <v>424.5</v>
      </c>
      <c r="J7" s="1">
        <v>15990</v>
      </c>
      <c r="K7" s="1">
        <v>3101.6</v>
      </c>
      <c r="L7" s="6">
        <f t="shared" si="1"/>
        <v>19.39712320200125</v>
      </c>
      <c r="M7" s="8">
        <f>K7/K23*100</f>
        <v>77.73823249285677</v>
      </c>
      <c r="N7" s="1">
        <v>2592.2</v>
      </c>
      <c r="O7" s="9">
        <f aca="true" t="shared" si="2" ref="O7:O23">K7-N7</f>
        <v>509.4000000000001</v>
      </c>
    </row>
    <row r="8" spans="2:15" ht="15.75" customHeight="1">
      <c r="B8" s="27" t="s">
        <v>18</v>
      </c>
      <c r="C8" s="28"/>
      <c r="D8" s="1">
        <v>1221</v>
      </c>
      <c r="E8" s="1">
        <v>48.6</v>
      </c>
      <c r="F8" s="6">
        <f>E8/D8*100</f>
        <v>3.98034398034398</v>
      </c>
      <c r="G8" s="8">
        <f>E8/E23*100</f>
        <v>1.5075376884422111</v>
      </c>
      <c r="H8" s="22">
        <v>85.2</v>
      </c>
      <c r="I8" s="10">
        <f t="shared" si="0"/>
        <v>-36.6</v>
      </c>
      <c r="J8" s="1">
        <v>1221</v>
      </c>
      <c r="K8" s="1">
        <v>48.6</v>
      </c>
      <c r="L8" s="6">
        <f t="shared" si="1"/>
        <v>3.98034398034398</v>
      </c>
      <c r="M8" s="8">
        <f>K8/K23*100</f>
        <v>1.2181061707353753</v>
      </c>
      <c r="N8" s="1">
        <v>85.2</v>
      </c>
      <c r="O8" s="9">
        <f t="shared" si="2"/>
        <v>-36.6</v>
      </c>
    </row>
    <row r="9" spans="2:15" ht="15.75" customHeight="1">
      <c r="B9" s="27" t="s">
        <v>16</v>
      </c>
      <c r="C9" s="28"/>
      <c r="D9" s="1">
        <v>857</v>
      </c>
      <c r="E9" s="1">
        <v>183.4</v>
      </c>
      <c r="F9" s="6">
        <f>E9/D9*100</f>
        <v>21.400233372228705</v>
      </c>
      <c r="G9" s="8">
        <f>E9/E23*100</f>
        <v>5.688938519759291</v>
      </c>
      <c r="H9" s="21">
        <v>156.8</v>
      </c>
      <c r="I9" s="10">
        <f t="shared" si="0"/>
        <v>26.599999999999994</v>
      </c>
      <c r="J9" s="1">
        <v>857</v>
      </c>
      <c r="K9" s="1">
        <v>183.4</v>
      </c>
      <c r="L9" s="6">
        <f t="shared" si="1"/>
        <v>21.400233372228705</v>
      </c>
      <c r="M9" s="8">
        <f>K9/K23*100</f>
        <v>4.596721640182466</v>
      </c>
      <c r="N9" s="14">
        <v>156.8</v>
      </c>
      <c r="O9" s="9">
        <f t="shared" si="2"/>
        <v>26.599999999999994</v>
      </c>
    </row>
    <row r="10" spans="2:15" ht="15" customHeight="1">
      <c r="B10" s="27" t="s">
        <v>22</v>
      </c>
      <c r="C10" s="28"/>
      <c r="D10" s="1">
        <v>6.5</v>
      </c>
      <c r="E10" s="1">
        <v>0.6</v>
      </c>
      <c r="F10" s="6">
        <f>E10/D10*100</f>
        <v>9.23076923076923</v>
      </c>
      <c r="G10" s="8">
        <f>E10/E23*100</f>
        <v>0.018611576400521124</v>
      </c>
      <c r="H10" s="10">
        <v>0.1</v>
      </c>
      <c r="I10" s="10">
        <f t="shared" si="0"/>
        <v>0.5</v>
      </c>
      <c r="J10" s="1">
        <v>18.6</v>
      </c>
      <c r="K10" s="1">
        <v>1.8</v>
      </c>
      <c r="L10" s="6">
        <f t="shared" si="1"/>
        <v>9.67741935483871</v>
      </c>
      <c r="M10" s="8">
        <f>K10/K23*100</f>
        <v>0.04511504336056945</v>
      </c>
      <c r="N10" s="1">
        <v>0.3</v>
      </c>
      <c r="O10" s="9">
        <f t="shared" si="2"/>
        <v>1.5</v>
      </c>
    </row>
    <row r="11" spans="2:15" ht="15" customHeight="1">
      <c r="B11" s="27" t="s">
        <v>20</v>
      </c>
      <c r="C11" s="28"/>
      <c r="D11" s="1"/>
      <c r="E11" s="1"/>
      <c r="F11" s="6"/>
      <c r="G11" s="8">
        <f>E11/E23*100</f>
        <v>0</v>
      </c>
      <c r="H11" s="10"/>
      <c r="I11" s="10">
        <f t="shared" si="0"/>
        <v>0</v>
      </c>
      <c r="J11" s="1">
        <v>15</v>
      </c>
      <c r="K11" s="25">
        <v>5.5</v>
      </c>
      <c r="L11" s="6">
        <f t="shared" si="1"/>
        <v>36.666666666666664</v>
      </c>
      <c r="M11" s="8">
        <f>K11/K23*100</f>
        <v>0.13785152137951776</v>
      </c>
      <c r="N11" s="1">
        <v>6.5</v>
      </c>
      <c r="O11" s="9">
        <f t="shared" si="2"/>
        <v>-1</v>
      </c>
    </row>
    <row r="12" spans="2:15" ht="14.25" customHeight="1">
      <c r="B12" s="27" t="s">
        <v>7</v>
      </c>
      <c r="C12" s="28"/>
      <c r="D12" s="1"/>
      <c r="E12" s="1"/>
      <c r="F12" s="6"/>
      <c r="G12" s="8">
        <f>E12/E23*100</f>
        <v>0</v>
      </c>
      <c r="H12" s="10"/>
      <c r="I12" s="10">
        <f t="shared" si="0"/>
        <v>0</v>
      </c>
      <c r="J12" s="1">
        <v>643.3</v>
      </c>
      <c r="K12" s="1">
        <v>113.5</v>
      </c>
      <c r="L12" s="6">
        <f t="shared" si="1"/>
        <v>17.64340121249806</v>
      </c>
      <c r="M12" s="8">
        <f>K12/K23*100</f>
        <v>2.8447541230136846</v>
      </c>
      <c r="N12" s="1">
        <v>159.7</v>
      </c>
      <c r="O12" s="9">
        <f t="shared" si="2"/>
        <v>-46.19999999999999</v>
      </c>
    </row>
    <row r="13" spans="2:15" ht="14.25" customHeight="1">
      <c r="B13" s="27" t="s">
        <v>13</v>
      </c>
      <c r="C13" s="28"/>
      <c r="D13" s="1">
        <v>402</v>
      </c>
      <c r="E13" s="1">
        <v>77</v>
      </c>
      <c r="F13" s="6">
        <f>E13/D13*100</f>
        <v>19.154228855721392</v>
      </c>
      <c r="G13" s="8">
        <f>E13/E23*100</f>
        <v>2.3884856380668777</v>
      </c>
      <c r="H13" s="10">
        <v>70.9</v>
      </c>
      <c r="I13" s="10">
        <f t="shared" si="0"/>
        <v>6.099999999999994</v>
      </c>
      <c r="J13" s="1">
        <v>402</v>
      </c>
      <c r="K13" s="1">
        <v>86.5</v>
      </c>
      <c r="L13" s="6">
        <f t="shared" si="1"/>
        <v>21.51741293532338</v>
      </c>
      <c r="M13" s="8">
        <f>K13/K23*100</f>
        <v>2.168028472605143</v>
      </c>
      <c r="N13" s="1">
        <v>70.9</v>
      </c>
      <c r="O13" s="9">
        <f t="shared" si="2"/>
        <v>15.599999999999994</v>
      </c>
    </row>
    <row r="14" spans="2:15" s="3" customFormat="1" ht="17.25" customHeight="1">
      <c r="B14" s="41" t="s">
        <v>8</v>
      </c>
      <c r="C14" s="42"/>
      <c r="D14" s="2">
        <f>SUM(D15:D22)</f>
        <v>1259.5</v>
      </c>
      <c r="E14" s="2">
        <f>SUM(E15:E22)</f>
        <v>329.5</v>
      </c>
      <c r="F14" s="6">
        <f aca="true" t="shared" si="3" ref="F14:F19">E14/D14*100</f>
        <v>26.161175069472016</v>
      </c>
      <c r="G14" s="7">
        <f>E14/E23*100</f>
        <v>10.220857373286185</v>
      </c>
      <c r="H14" s="6">
        <f>SUM(H15:H22)</f>
        <v>794.1</v>
      </c>
      <c r="I14" s="6">
        <f t="shared" si="0"/>
        <v>-464.6</v>
      </c>
      <c r="J14" s="2">
        <f>SUM(J15:J22)</f>
        <v>1759</v>
      </c>
      <c r="K14" s="2">
        <f>SUM(K15:K22)</f>
        <v>448.90000000000003</v>
      </c>
      <c r="L14" s="6">
        <f aca="true" t="shared" si="4" ref="L14:L23">K14/J14*100</f>
        <v>25.520181921546335</v>
      </c>
      <c r="M14" s="7">
        <f>K14/K23*100</f>
        <v>11.25119053586646</v>
      </c>
      <c r="N14" s="2">
        <f>SUM(N15:N22)</f>
        <v>1373.8</v>
      </c>
      <c r="O14" s="2">
        <f t="shared" si="2"/>
        <v>-924.8999999999999</v>
      </c>
    </row>
    <row r="15" spans="2:15" ht="15.75" customHeight="1">
      <c r="B15" s="27" t="s">
        <v>9</v>
      </c>
      <c r="C15" s="28"/>
      <c r="D15" s="1">
        <v>179.5</v>
      </c>
      <c r="E15" s="1">
        <v>33.9</v>
      </c>
      <c r="F15" s="6">
        <f>E15/D15*100</f>
        <v>18.885793871866294</v>
      </c>
      <c r="G15" s="8">
        <f>E15/E23*100</f>
        <v>1.0515540666294434</v>
      </c>
      <c r="H15" s="10">
        <v>53.9</v>
      </c>
      <c r="I15" s="10">
        <f t="shared" si="0"/>
        <v>-20</v>
      </c>
      <c r="J15" s="1">
        <v>359</v>
      </c>
      <c r="K15" s="1">
        <v>67.8</v>
      </c>
      <c r="L15" s="6">
        <f t="shared" si="4"/>
        <v>18.885793871866294</v>
      </c>
      <c r="M15" s="8">
        <f>K15/K23*100</f>
        <v>1.6993332999147828</v>
      </c>
      <c r="N15" s="1">
        <v>107.7</v>
      </c>
      <c r="O15" s="9">
        <f>K15-N15</f>
        <v>-39.900000000000006</v>
      </c>
    </row>
    <row r="16" spans="2:15" ht="17.25" customHeight="1">
      <c r="B16" s="27" t="s">
        <v>17</v>
      </c>
      <c r="C16" s="28"/>
      <c r="D16" s="1">
        <v>338</v>
      </c>
      <c r="E16" s="1">
        <v>92.7</v>
      </c>
      <c r="F16" s="6">
        <f t="shared" si="3"/>
        <v>27.42603550295858</v>
      </c>
      <c r="G16" s="8">
        <f>E16/E23*100</f>
        <v>2.875488553880514</v>
      </c>
      <c r="H16" s="10">
        <v>76.2</v>
      </c>
      <c r="I16" s="10">
        <f t="shared" si="0"/>
        <v>16.5</v>
      </c>
      <c r="J16" s="1">
        <v>653</v>
      </c>
      <c r="K16" s="25">
        <v>177.3</v>
      </c>
      <c r="L16" s="6">
        <f t="shared" si="4"/>
        <v>27.151607963246555</v>
      </c>
      <c r="M16" s="8">
        <f>K16/K23*100</f>
        <v>4.443831771016091</v>
      </c>
      <c r="N16" s="1">
        <v>123</v>
      </c>
      <c r="O16" s="9">
        <f t="shared" si="2"/>
        <v>54.30000000000001</v>
      </c>
    </row>
    <row r="17" spans="2:15" ht="24" customHeight="1">
      <c r="B17" s="27" t="s">
        <v>19</v>
      </c>
      <c r="C17" s="28"/>
      <c r="D17" s="1">
        <v>125</v>
      </c>
      <c r="E17" s="1">
        <v>49.5</v>
      </c>
      <c r="F17" s="6">
        <f t="shared" si="3"/>
        <v>39.6</v>
      </c>
      <c r="G17" s="8">
        <f>E18/E23*100</f>
        <v>0.2233389168062535</v>
      </c>
      <c r="H17" s="10">
        <v>26.3</v>
      </c>
      <c r="I17" s="10">
        <f aca="true" t="shared" si="5" ref="I17:I23">E17-H17</f>
        <v>23.2</v>
      </c>
      <c r="J17" s="1">
        <v>125</v>
      </c>
      <c r="K17" s="1">
        <v>49.5</v>
      </c>
      <c r="L17" s="6">
        <f t="shared" si="4"/>
        <v>39.6</v>
      </c>
      <c r="M17" s="8">
        <f>K17/K23*100</f>
        <v>1.24066369241566</v>
      </c>
      <c r="N17" s="1">
        <v>26.3</v>
      </c>
      <c r="O17" s="9">
        <f t="shared" si="2"/>
        <v>23.2</v>
      </c>
    </row>
    <row r="18" spans="2:15" ht="16.5" customHeight="1">
      <c r="B18" s="27" t="s">
        <v>23</v>
      </c>
      <c r="C18" s="28"/>
      <c r="D18" s="1"/>
      <c r="E18" s="1">
        <v>7.2</v>
      </c>
      <c r="F18" s="6"/>
      <c r="G18" s="8">
        <f>E18/E23*100</f>
        <v>0.2233389168062535</v>
      </c>
      <c r="H18" s="10">
        <v>13.1</v>
      </c>
      <c r="I18" s="10">
        <f>E18-H18</f>
        <v>-5.8999999999999995</v>
      </c>
      <c r="J18" s="1"/>
      <c r="K18" s="1">
        <v>7.2</v>
      </c>
      <c r="L18" s="6"/>
      <c r="M18" s="8"/>
      <c r="N18" s="1">
        <v>13.1</v>
      </c>
      <c r="O18" s="9">
        <f>K18-N18</f>
        <v>-5.8999999999999995</v>
      </c>
    </row>
    <row r="19" spans="2:15" ht="15" customHeight="1">
      <c r="B19" s="27" t="s">
        <v>21</v>
      </c>
      <c r="C19" s="28"/>
      <c r="D19" s="1">
        <v>5</v>
      </c>
      <c r="E19" s="1">
        <v>0.9</v>
      </c>
      <c r="F19" s="6">
        <f t="shared" si="3"/>
        <v>18</v>
      </c>
      <c r="G19" s="8">
        <f>E19/E23*100</f>
        <v>0.02791736460078169</v>
      </c>
      <c r="H19" s="15">
        <v>479.2</v>
      </c>
      <c r="I19" s="10">
        <f t="shared" si="5"/>
        <v>-478.3</v>
      </c>
      <c r="J19" s="1">
        <v>10</v>
      </c>
      <c r="K19" s="1">
        <v>1.8</v>
      </c>
      <c r="L19" s="6">
        <f t="shared" si="4"/>
        <v>18</v>
      </c>
      <c r="M19" s="8">
        <f>K19/K23*100</f>
        <v>0.04511504336056945</v>
      </c>
      <c r="N19" s="1">
        <v>958.3</v>
      </c>
      <c r="O19" s="9">
        <f t="shared" si="2"/>
        <v>-956.5</v>
      </c>
    </row>
    <row r="20" spans="2:15" ht="15" customHeight="1">
      <c r="B20" s="27" t="s">
        <v>24</v>
      </c>
      <c r="C20" s="28"/>
      <c r="D20" s="1"/>
      <c r="E20" s="1">
        <v>61</v>
      </c>
      <c r="F20" s="6"/>
      <c r="G20" s="8">
        <f>E20/E23*100</f>
        <v>1.892176934052981</v>
      </c>
      <c r="H20" s="15"/>
      <c r="I20" s="10">
        <f t="shared" si="5"/>
        <v>61</v>
      </c>
      <c r="J20" s="1"/>
      <c r="K20" s="1">
        <v>61</v>
      </c>
      <c r="L20" s="6"/>
      <c r="M20" s="8">
        <f>K20/K23*100</f>
        <v>1.5288986916637426</v>
      </c>
      <c r="N20" s="1"/>
      <c r="O20" s="9">
        <f t="shared" si="2"/>
        <v>61</v>
      </c>
    </row>
    <row r="21" spans="2:15" ht="15.75" customHeight="1">
      <c r="B21" s="27" t="s">
        <v>10</v>
      </c>
      <c r="C21" s="28"/>
      <c r="D21" s="1">
        <v>612</v>
      </c>
      <c r="E21" s="1">
        <v>84.3</v>
      </c>
      <c r="F21" s="6">
        <f>E21/D21*100</f>
        <v>13.774509803921568</v>
      </c>
      <c r="G21" s="8">
        <f>E21/E23*100</f>
        <v>2.614926484273218</v>
      </c>
      <c r="H21" s="10">
        <v>145.8</v>
      </c>
      <c r="I21" s="10">
        <f>E21-H21</f>
        <v>-61.500000000000014</v>
      </c>
      <c r="J21" s="1">
        <v>612</v>
      </c>
      <c r="K21" s="1">
        <v>84.3</v>
      </c>
      <c r="L21" s="6">
        <f>K21/J21*100</f>
        <v>13.774509803921568</v>
      </c>
      <c r="M21" s="8">
        <f>K21/K23*100</f>
        <v>2.1128878640533357</v>
      </c>
      <c r="N21" s="1">
        <v>145.8</v>
      </c>
      <c r="O21" s="9">
        <f>K21-N21</f>
        <v>-61.500000000000014</v>
      </c>
    </row>
    <row r="22" spans="2:15" ht="14.25" customHeight="1">
      <c r="B22" s="27" t="s">
        <v>32</v>
      </c>
      <c r="C22" s="28"/>
      <c r="D22" s="1"/>
      <c r="E22" s="1"/>
      <c r="F22" s="6"/>
      <c r="G22" s="8"/>
      <c r="H22" s="10">
        <v>-0.4</v>
      </c>
      <c r="I22" s="10">
        <f t="shared" si="5"/>
        <v>0.4</v>
      </c>
      <c r="J22" s="1"/>
      <c r="K22" s="1"/>
      <c r="L22" s="6"/>
      <c r="M22" s="8"/>
      <c r="N22" s="1">
        <v>-0.4</v>
      </c>
      <c r="O22" s="9">
        <f t="shared" si="2"/>
        <v>0.4</v>
      </c>
    </row>
    <row r="23" spans="2:15" s="3" customFormat="1" ht="25.5" customHeight="1">
      <c r="B23" s="29" t="s">
        <v>25</v>
      </c>
      <c r="C23" s="30"/>
      <c r="D23" s="2">
        <f>D6+D14</f>
        <v>17071</v>
      </c>
      <c r="E23" s="12">
        <f>E6+E14</f>
        <v>3223.7999999999997</v>
      </c>
      <c r="F23" s="6">
        <f>E23/D23*100</f>
        <v>18.88465819225587</v>
      </c>
      <c r="G23" s="2">
        <f>G6+G14</f>
        <v>100</v>
      </c>
      <c r="H23" s="12">
        <f>H6+H14</f>
        <v>3267.2999999999997</v>
      </c>
      <c r="I23" s="6">
        <f t="shared" si="5"/>
        <v>-43.5</v>
      </c>
      <c r="J23" s="2">
        <f>J6+J14</f>
        <v>20905.899999999998</v>
      </c>
      <c r="K23" s="12">
        <f>K6+K14</f>
        <v>3989.8</v>
      </c>
      <c r="L23" s="6">
        <f t="shared" si="4"/>
        <v>19.08456464443052</v>
      </c>
      <c r="M23" s="2">
        <f>M6+M14</f>
        <v>100</v>
      </c>
      <c r="N23" s="12">
        <f>N6+N14</f>
        <v>4445.4</v>
      </c>
      <c r="O23" s="2">
        <f t="shared" si="2"/>
        <v>-455.59999999999945</v>
      </c>
    </row>
    <row r="24" spans="2:15" s="3" customFormat="1" ht="12.75">
      <c r="B24" s="16"/>
      <c r="C24" s="24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7"/>
      <c r="O24" s="17"/>
    </row>
    <row r="25" spans="2:15" s="23" customFormat="1" ht="12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ht="12.7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mergeCells count="24">
    <mergeCell ref="B9:C9"/>
    <mergeCell ref="B10:C10"/>
    <mergeCell ref="B11:C11"/>
    <mergeCell ref="B21:C21"/>
    <mergeCell ref="B14:C14"/>
    <mergeCell ref="B16:C16"/>
    <mergeCell ref="B15:C15"/>
    <mergeCell ref="B17:C17"/>
    <mergeCell ref="B19:C19"/>
    <mergeCell ref="B18:C18"/>
    <mergeCell ref="B1:O1"/>
    <mergeCell ref="B2:O2"/>
    <mergeCell ref="B4:C5"/>
    <mergeCell ref="B13:C13"/>
    <mergeCell ref="B12:C12"/>
    <mergeCell ref="J4:O4"/>
    <mergeCell ref="B6:C6"/>
    <mergeCell ref="B7:C7"/>
    <mergeCell ref="D4:I4"/>
    <mergeCell ref="B8:C8"/>
    <mergeCell ref="B25:O25"/>
    <mergeCell ref="B20:C20"/>
    <mergeCell ref="B22:C22"/>
    <mergeCell ref="B23:C23"/>
  </mergeCells>
  <printOptions/>
  <pageMargins left="0.17" right="0.17" top="0.52" bottom="0.2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Admin</cp:lastModifiedBy>
  <cp:lastPrinted>2011-01-20T06:33:35Z</cp:lastPrinted>
  <dcterms:created xsi:type="dcterms:W3CDTF">2007-02-12T11:34:40Z</dcterms:created>
  <dcterms:modified xsi:type="dcterms:W3CDTF">2011-06-27T05:58:42Z</dcterms:modified>
  <cp:category/>
  <cp:version/>
  <cp:contentType/>
  <cp:contentStatus/>
</cp:coreProperties>
</file>